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pcdf-01\fs-dag\DOF\SPEO\2025\Diárias\Transparência\2025\"/>
    </mc:Choice>
  </mc:AlternateContent>
  <xr:revisionPtr revIDLastSave="0" documentId="13_ncr:1_{523C5D66-DB2B-455C-ACCF-407458FDD46E}" xr6:coauthVersionLast="47" xr6:coauthVersionMax="47" xr10:uidLastSave="{00000000-0000-0000-0000-000000000000}"/>
  <bookViews>
    <workbookView xWindow="-120" yWindow="-120" windowWidth="29040" windowHeight="15840" xr2:uid="{F4B2E76E-8C32-449B-A0F4-5D25C569B00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3" i="1" l="1"/>
  <c r="F822" i="1"/>
  <c r="F821" i="1"/>
  <c r="F820" i="1"/>
  <c r="F819" i="1"/>
  <c r="F818" i="1"/>
  <c r="F817" i="1"/>
  <c r="F816" i="1"/>
  <c r="F680" i="1"/>
  <c r="F673" i="1"/>
  <c r="F671" i="1"/>
  <c r="F670" i="1"/>
  <c r="F669" i="1"/>
  <c r="F657" i="1"/>
  <c r="F653" i="1"/>
  <c r="F640" i="1"/>
  <c r="F639" i="1"/>
  <c r="F638" i="1"/>
  <c r="F637" i="1"/>
  <c r="F594" i="1"/>
  <c r="F593" i="1"/>
  <c r="F592" i="1"/>
  <c r="F591" i="1"/>
  <c r="F590" i="1"/>
  <c r="F589" i="1"/>
  <c r="E586" i="1"/>
  <c r="E587" i="1" s="1"/>
  <c r="E588" i="1" s="1"/>
  <c r="F584" i="1"/>
  <c r="F583" i="1"/>
  <c r="F582" i="1"/>
  <c r="F581" i="1"/>
  <c r="F580" i="1"/>
  <c r="F579" i="1"/>
  <c r="F574" i="1"/>
  <c r="F573" i="1"/>
  <c r="F566" i="1"/>
  <c r="F564" i="1"/>
  <c r="G451" i="1"/>
  <c r="G452" i="1" s="1"/>
  <c r="G453" i="1" s="1"/>
  <c r="G447" i="1"/>
  <c r="G448" i="1" s="1"/>
  <c r="G449" i="1" s="1"/>
  <c r="B435" i="1"/>
  <c r="B436" i="1" s="1"/>
  <c r="B438" i="1" s="1"/>
  <c r="B440" i="1" s="1"/>
  <c r="F369" i="1"/>
  <c r="F368" i="1"/>
  <c r="F367" i="1"/>
  <c r="F366" i="1"/>
  <c r="F365" i="1"/>
  <c r="F364" i="1"/>
  <c r="F363" i="1"/>
  <c r="F362" i="1"/>
  <c r="F351" i="1"/>
  <c r="F340" i="1"/>
  <c r="F262" i="1"/>
  <c r="F260" i="1"/>
  <c r="F253" i="1"/>
  <c r="F238" i="1"/>
  <c r="F237" i="1"/>
  <c r="F236" i="1"/>
  <c r="F166" i="1"/>
  <c r="F165" i="1"/>
  <c r="F164" i="1"/>
  <c r="F163" i="1"/>
  <c r="F162" i="1"/>
  <c r="F161" i="1"/>
  <c r="F160" i="1"/>
  <c r="F159" i="1"/>
  <c r="F158" i="1"/>
  <c r="F157" i="1"/>
  <c r="F114" i="1"/>
  <c r="F113" i="1"/>
  <c r="F112" i="1"/>
  <c r="F111" i="1"/>
  <c r="F50" i="1"/>
  <c r="F49" i="1"/>
  <c r="F48" i="1"/>
  <c r="F47" i="1"/>
  <c r="F31" i="1"/>
  <c r="B437" i="1" l="1"/>
  <c r="B439" i="1" s="1"/>
  <c r="B442" i="1" s="1"/>
  <c r="B443" i="1" s="1"/>
</calcChain>
</file>

<file path=xl/sharedStrings.xml><?xml version="1.0" encoding="utf-8"?>
<sst xmlns="http://schemas.openxmlformats.org/spreadsheetml/2006/main" count="4725" uniqueCount="1266">
  <si>
    <t>NOME DO SERVIDOR</t>
  </si>
  <si>
    <t>CARGO</t>
  </si>
  <si>
    <t>MATRÍCULA</t>
  </si>
  <si>
    <t>OBJETIVO</t>
  </si>
  <si>
    <t xml:space="preserve">VALOR R$ </t>
  </si>
  <si>
    <t>QUANTIDADE DE DIÁRIAS</t>
  </si>
  <si>
    <t>Ronney Augusto Matsui Araújo</t>
  </si>
  <si>
    <t>Delegado de Polícia</t>
  </si>
  <si>
    <t>199.589-8</t>
  </si>
  <si>
    <t>10/02 a 13/02</t>
  </si>
  <si>
    <t xml:space="preserve">Cumprimento de Mandado de Prisão </t>
  </si>
  <si>
    <t>Wilquer Coelho dos Santos</t>
  </si>
  <si>
    <t>Escrivão de Polícia</t>
  </si>
  <si>
    <t>1.715.991-1</t>
  </si>
  <si>
    <t>Gabriel Cavalcante Rodrigues</t>
  </si>
  <si>
    <t>Agente de Polícia</t>
  </si>
  <si>
    <t>1.716.260-2</t>
  </si>
  <si>
    <t>Rodrigo Queiroz da Silva</t>
  </si>
  <si>
    <t>76.921-5</t>
  </si>
  <si>
    <t>Gabriel Abi Chahin de Oliveira Ferreira</t>
  </si>
  <si>
    <t>1.721.843-8</t>
  </si>
  <si>
    <t>Leandro Martins de Sousa França</t>
  </si>
  <si>
    <t>1.722.060-2</t>
  </si>
  <si>
    <t>Ellyka de Queiroz Ornelas Araújo</t>
  </si>
  <si>
    <t>1.722.111-0</t>
  </si>
  <si>
    <t>Gustavo Barbosa Machado</t>
  </si>
  <si>
    <t>1.721.117-4</t>
  </si>
  <si>
    <t>Antônio Flaviano Alves de Lima</t>
  </si>
  <si>
    <t>47.795-8</t>
  </si>
  <si>
    <t>Alberto Francisco de Moura Júnior</t>
  </si>
  <si>
    <t>236.066-7</t>
  </si>
  <si>
    <t>Raphael Costa Marques dos Santos</t>
  </si>
  <si>
    <t>1.721.995-7</t>
  </si>
  <si>
    <t>Luis Francisco das Chagas</t>
  </si>
  <si>
    <t>77.786-2</t>
  </si>
  <si>
    <t>Emílio Luz Coelho Gonçalves</t>
  </si>
  <si>
    <t>236.024-1</t>
  </si>
  <si>
    <t>Jacimeiry Marqueiro Neves Negri</t>
  </si>
  <si>
    <t>Agente Policial de Custódia</t>
  </si>
  <si>
    <t>76.257-1</t>
  </si>
  <si>
    <t>16/01 a 17/01</t>
  </si>
  <si>
    <t xml:space="preserve">Recambiamento </t>
  </si>
  <si>
    <t>Luis Marcelo da Silva Farinha</t>
  </si>
  <si>
    <t>59.150-5</t>
  </si>
  <si>
    <t>Marcos Rodrigues Pinho</t>
  </si>
  <si>
    <t>194.021-X</t>
  </si>
  <si>
    <t xml:space="preserve">Rodrigo Pereira de Araújo </t>
  </si>
  <si>
    <t>58.406-1</t>
  </si>
  <si>
    <t>Thiago Ferreira da Cruz</t>
  </si>
  <si>
    <t>237.747-0</t>
  </si>
  <si>
    <t>15/01 a 18/01</t>
  </si>
  <si>
    <t>Tatiana de Albuquerque Silva</t>
  </si>
  <si>
    <t xml:space="preserve">Agente de Polícia </t>
  </si>
  <si>
    <t>58.216-6</t>
  </si>
  <si>
    <t>Eduardo Barbosa Guedes</t>
  </si>
  <si>
    <t>231.018-X</t>
  </si>
  <si>
    <t>Filipe Augusto de Souza Viana</t>
  </si>
  <si>
    <t>1.721.708-3</t>
  </si>
  <si>
    <t>Paulo Vítor de Sousa Tavares</t>
  </si>
  <si>
    <t>231.212-3</t>
  </si>
  <si>
    <t>16/01 a 19/01</t>
  </si>
  <si>
    <t>Lucas Moura da Silva</t>
  </si>
  <si>
    <t>231.454-1</t>
  </si>
  <si>
    <t>Gabrielle Gomes da Silva</t>
  </si>
  <si>
    <t>1.722.058-0</t>
  </si>
  <si>
    <t>Gabriel Leite Monteiro Fortes</t>
  </si>
  <si>
    <t>1.716.232-7</t>
  </si>
  <si>
    <t>Fábio Santos de Souza</t>
  </si>
  <si>
    <t>63.330-5</t>
  </si>
  <si>
    <t>20/01 a 22/01</t>
  </si>
  <si>
    <t>Marcos Antônio França Maia</t>
  </si>
  <si>
    <t>192.007-3</t>
  </si>
  <si>
    <t>Vinícius de Araújo Pereira Dias</t>
  </si>
  <si>
    <t>75.853-1</t>
  </si>
  <si>
    <t>Ulysses Damasceno Ferreira</t>
  </si>
  <si>
    <t>59.514-4</t>
  </si>
  <si>
    <t>Marcos Alberto Gomes de Alencar</t>
  </si>
  <si>
    <t>47.335-9</t>
  </si>
  <si>
    <t>Edgar Bellini Xavier</t>
  </si>
  <si>
    <t>1.716.307-2</t>
  </si>
  <si>
    <t>Rodrigo Bonach Batista Pires</t>
  </si>
  <si>
    <t>57.653-0</t>
  </si>
  <si>
    <t>30/01 a 08/02</t>
  </si>
  <si>
    <t>Curso e afins</t>
  </si>
  <si>
    <t>Luiz Henrique Ribeiro de Oliveira</t>
  </si>
  <si>
    <t>Papiloscopista Policial</t>
  </si>
  <si>
    <t>177.645-2</t>
  </si>
  <si>
    <t>Guilherme Sousa Melo</t>
  </si>
  <si>
    <t>221.501-2</t>
  </si>
  <si>
    <t>12/01 a 13/01</t>
  </si>
  <si>
    <t>Diego Cavalcanti Martinez</t>
  </si>
  <si>
    <t>236.083-7</t>
  </si>
  <si>
    <t>Felipe Pinto Bruno</t>
  </si>
  <si>
    <t>235.214-1</t>
  </si>
  <si>
    <t>Natália Rodrigues Rola</t>
  </si>
  <si>
    <t>227.733-6</t>
  </si>
  <si>
    <t>Eduardo Janini Dal Fabbro</t>
  </si>
  <si>
    <t>238.228-8</t>
  </si>
  <si>
    <t>27/01 a 31/01</t>
  </si>
  <si>
    <t>Diligências</t>
  </si>
  <si>
    <t>Tiago Roland Arcuri</t>
  </si>
  <si>
    <t>63.426-3</t>
  </si>
  <si>
    <t>Gilson Marco Sobreira Netto</t>
  </si>
  <si>
    <t>76.838-3</t>
  </si>
  <si>
    <t>Marcus Vinícius Cunha Freitas</t>
  </si>
  <si>
    <t>77.553-3</t>
  </si>
  <si>
    <t>Marcos Paulo Chagas da Costa</t>
  </si>
  <si>
    <t>238.436-1</t>
  </si>
  <si>
    <t>27/01 a 29/01</t>
  </si>
  <si>
    <t>Frederico Guilherme de Brito Leite</t>
  </si>
  <si>
    <t>58.155-0</t>
  </si>
  <si>
    <t>Italo Ferreira dos Santos</t>
  </si>
  <si>
    <t>230.730-8</t>
  </si>
  <si>
    <t>Paulo Fernando Coppi</t>
  </si>
  <si>
    <t>237.945-7</t>
  </si>
  <si>
    <t>26/01 a 31/01</t>
  </si>
  <si>
    <t>Diego Santana Soares</t>
  </si>
  <si>
    <t>235.982-1</t>
  </si>
  <si>
    <t>Eduardo Rossini Rigoli</t>
  </si>
  <si>
    <t>192.037-5</t>
  </si>
  <si>
    <t>José Horácio Fonseca de Oliveira</t>
  </si>
  <si>
    <t>57.052-4</t>
  </si>
  <si>
    <t>Maira Pinheiro Pereira</t>
  </si>
  <si>
    <t>193.242-X</t>
  </si>
  <si>
    <t>Regina Célia de Souza Caldas</t>
  </si>
  <si>
    <t>236.304-6</t>
  </si>
  <si>
    <t>Waldemar Antônio Tassara Junior</t>
  </si>
  <si>
    <t>236.960-5</t>
  </si>
  <si>
    <t>29/01 a 30/01</t>
  </si>
  <si>
    <t>Alan da Costa Valmor Barbosa</t>
  </si>
  <si>
    <t>57.379-5</t>
  </si>
  <si>
    <t>Luiz Henrique Dourado Sampaio</t>
  </si>
  <si>
    <t>57.304-3</t>
  </si>
  <si>
    <t>26/01 a 27/01</t>
  </si>
  <si>
    <t>José Igor Rocha de Moura</t>
  </si>
  <si>
    <t>1.721.922-1</t>
  </si>
  <si>
    <t>Tabajara Arnaud Sampaio Coelho</t>
  </si>
  <si>
    <t>192.033-2</t>
  </si>
  <si>
    <t>Marcus Vinícius Santos Costa</t>
  </si>
  <si>
    <t>Perito Criminal</t>
  </si>
  <si>
    <t>221.944-1</t>
  </si>
  <si>
    <t>02/02 a 05/02</t>
  </si>
  <si>
    <t>Visitação técnica</t>
  </si>
  <si>
    <t>Rafael Rodrigues de Sena Alvarez</t>
  </si>
  <si>
    <t>237.902-3</t>
  </si>
  <si>
    <t>Rosber Severo de Oliveira</t>
  </si>
  <si>
    <t>191.506-1</t>
  </si>
  <si>
    <t>01/02 a 05/02</t>
  </si>
  <si>
    <t>Thiago Boeing Shemes da Silva</t>
  </si>
  <si>
    <t>236.961-3</t>
  </si>
  <si>
    <t>11/02 a 14/02</t>
  </si>
  <si>
    <t>Ronni Pavani dos Santos</t>
  </si>
  <si>
    <t>77.560-6</t>
  </si>
  <si>
    <t>Misael Ferreira da Costa</t>
  </si>
  <si>
    <t>229.305-6</t>
  </si>
  <si>
    <t>Rodrigo Dias</t>
  </si>
  <si>
    <t>235.254-0</t>
  </si>
  <si>
    <t>Simone Gomes de Sá Cordeiro</t>
  </si>
  <si>
    <t>Agente de Custódia</t>
  </si>
  <si>
    <t>59.056-8</t>
  </si>
  <si>
    <t>13/02 a 14/02</t>
  </si>
  <si>
    <t>Waterloo Targino de Azevedo Junior</t>
  </si>
  <si>
    <t>58.900-4</t>
  </si>
  <si>
    <t>Bruno Cesar Motta Teixeira</t>
  </si>
  <si>
    <t>231.494-0</t>
  </si>
  <si>
    <t>Edson Antônio da Silva</t>
  </si>
  <si>
    <t>35.844-4</t>
  </si>
  <si>
    <t>Tiago Carvalho Nunes de Oliveira</t>
  </si>
  <si>
    <t>238.444-2</t>
  </si>
  <si>
    <t>05/02 a 06/02</t>
  </si>
  <si>
    <t>Fabrício Everton Santos Souza</t>
  </si>
  <si>
    <t>236.068-3</t>
  </si>
  <si>
    <t>Othon Rafael Rodovalho Cesar</t>
  </si>
  <si>
    <t>229.152-5</t>
  </si>
  <si>
    <t>Andréia Moreira Cipriano</t>
  </si>
  <si>
    <t>1.716.300-5</t>
  </si>
  <si>
    <t>03/02 a 06/02</t>
  </si>
  <si>
    <t>Fabrício Guimarães Santiago</t>
  </si>
  <si>
    <t>194.359-6</t>
  </si>
  <si>
    <t>Deisy Lourenço Pires</t>
  </si>
  <si>
    <t>228.264-X</t>
  </si>
  <si>
    <t>Paulo Ricardo Benevides Fortini</t>
  </si>
  <si>
    <t>238.440-X</t>
  </si>
  <si>
    <t>Konrad Munis Pereira da Rocha</t>
  </si>
  <si>
    <t>215.146-4</t>
  </si>
  <si>
    <t>08/02 a 14/02</t>
  </si>
  <si>
    <t xml:space="preserve">Fernando Lourenço Souza Rodrigues </t>
  </si>
  <si>
    <t>236.094-2</t>
  </si>
  <si>
    <t>Gladstone Faustino Junior</t>
  </si>
  <si>
    <t>57.670-0</t>
  </si>
  <si>
    <t>Fernanda Araujo Pinheiro</t>
  </si>
  <si>
    <t>191.613-0</t>
  </si>
  <si>
    <t>Caio Ribeiro Coelho</t>
  </si>
  <si>
    <t>228.400-6</t>
  </si>
  <si>
    <t>Marcelo Fernandes</t>
  </si>
  <si>
    <t>35.887-8</t>
  </si>
  <si>
    <t>Paulo Renato Alvarenga Fayão</t>
  </si>
  <si>
    <t>215.143-X</t>
  </si>
  <si>
    <t>Bernardo Coelho Jorge Leal</t>
  </si>
  <si>
    <t>194.503-3</t>
  </si>
  <si>
    <t>Lourival da Fonseca Junior</t>
  </si>
  <si>
    <t>57.838-X</t>
  </si>
  <si>
    <t>Vinícius Muniz Porto</t>
  </si>
  <si>
    <t>57.857-6</t>
  </si>
  <si>
    <t>Antônio Marcos Cosmo</t>
  </si>
  <si>
    <t>77.100-7</t>
  </si>
  <si>
    <t>Kaethe Fernandes Silva Lima</t>
  </si>
  <si>
    <t>76.097-8</t>
  </si>
  <si>
    <t>Celeste de Paula Antunes</t>
  </si>
  <si>
    <t>228.068-X</t>
  </si>
  <si>
    <t>Julie Caroline Ribeiro dos Santos</t>
  </si>
  <si>
    <t>220.709-5</t>
  </si>
  <si>
    <t>Rodrigo Teixeira Magalhães</t>
  </si>
  <si>
    <t>236.604-5</t>
  </si>
  <si>
    <t>Karla Danielle Santana de Sousa</t>
  </si>
  <si>
    <t>236.033-0</t>
  </si>
  <si>
    <t>Carla Valéria Nascimento de Castro Paulino</t>
  </si>
  <si>
    <t>227.876-6</t>
  </si>
  <si>
    <t>Naiara Christina Magalhães Feitosa</t>
  </si>
  <si>
    <t>230.299-3</t>
  </si>
  <si>
    <t>Lucas Seabra de Campos</t>
  </si>
  <si>
    <t>75.943-0</t>
  </si>
  <si>
    <t>Carla Jorge Alves Leal</t>
  </si>
  <si>
    <t>231.035-X</t>
  </si>
  <si>
    <t>Carolina Villela Perche Carneiro</t>
  </si>
  <si>
    <t>195.793-7</t>
  </si>
  <si>
    <t>Hugo Baptista Barros de Almeida</t>
  </si>
  <si>
    <t>230.993-9</t>
  </si>
  <si>
    <t>Danniel Santos Siqueira</t>
  </si>
  <si>
    <t>227.700-X</t>
  </si>
  <si>
    <t>11/02 a 12/02</t>
  </si>
  <si>
    <t>Bernardo Borges dos Santos Neto</t>
  </si>
  <si>
    <t>192.027-8</t>
  </si>
  <si>
    <t>Christiane Vieira Miranda Cunha</t>
  </si>
  <si>
    <t>235.247-8</t>
  </si>
  <si>
    <t>Felipe Nascimento Camilo Vital</t>
  </si>
  <si>
    <t>227.907-X</t>
  </si>
  <si>
    <t>Paulo Francisco Soares Pereira</t>
  </si>
  <si>
    <t>63.924-9</t>
  </si>
  <si>
    <t>César Augusto Manhães Bastos</t>
  </si>
  <si>
    <t>78.081-2</t>
  </si>
  <si>
    <t>25/02 a 06/03</t>
  </si>
  <si>
    <t>Mauro Henrique Araújo Ribeiro</t>
  </si>
  <si>
    <t>78.537-7</t>
  </si>
  <si>
    <t>Horácio Duarte de Lima Neto</t>
  </si>
  <si>
    <t>238.231-8</t>
  </si>
  <si>
    <t>25/02 a 27/02</t>
  </si>
  <si>
    <t>Cumprimento de Mandado de Busca e Aprensão</t>
  </si>
  <si>
    <t>José Luciano Carneiro</t>
  </si>
  <si>
    <t>85.633-9</t>
  </si>
  <si>
    <t>Yuri Augusto Moreira Parente</t>
  </si>
  <si>
    <t>227.803-0</t>
  </si>
  <si>
    <t>Francinildo Costa Mesquita</t>
  </si>
  <si>
    <t>1.716.241-6</t>
  </si>
  <si>
    <t>Isabela Albino Meireles</t>
  </si>
  <si>
    <t>242.077-5</t>
  </si>
  <si>
    <t>18/02 a 20/02</t>
  </si>
  <si>
    <t>Daniel Werneck Pinto Hoelz</t>
  </si>
  <si>
    <t>226.814-0</t>
  </si>
  <si>
    <t>Fernando Anunciação de Paula</t>
  </si>
  <si>
    <t>236.001-2</t>
  </si>
  <si>
    <t>Adriano Pinto de Moura</t>
  </si>
  <si>
    <t>77.371-9</t>
  </si>
  <si>
    <t>Fernanda Miranda de Souza</t>
  </si>
  <si>
    <t>1.716.403-6</t>
  </si>
  <si>
    <t>20/02 a 21/02</t>
  </si>
  <si>
    <t>Márcio Rogério Araújo de Medeiros</t>
  </si>
  <si>
    <t>58.136-4</t>
  </si>
  <si>
    <t>Gabriel Oliveira Eduardo</t>
  </si>
  <si>
    <t>237.935-X</t>
  </si>
  <si>
    <t>18/02 a 21/02</t>
  </si>
  <si>
    <t>Solange Correia de Oliveira</t>
  </si>
  <si>
    <t>231.548-3</t>
  </si>
  <si>
    <t>Tassio Corrêa Ferreira</t>
  </si>
  <si>
    <t>235.843-3</t>
  </si>
  <si>
    <t>Lucas de Moraes Cardoso</t>
  </si>
  <si>
    <t>231.435-5</t>
  </si>
  <si>
    <t>Diego Fontenele Oliveira Castro</t>
  </si>
  <si>
    <t>244.585-9</t>
  </si>
  <si>
    <t>Marcela Batista Lopes</t>
  </si>
  <si>
    <t>236.974-5</t>
  </si>
  <si>
    <t>18/02 a 19/02</t>
  </si>
  <si>
    <t>André Felipe Gomes de Medeiros</t>
  </si>
  <si>
    <t>231.044-9</t>
  </si>
  <si>
    <t>Adriana Portes Crizostimo</t>
  </si>
  <si>
    <t>235.326-1</t>
  </si>
  <si>
    <t>19/02 a 21/02</t>
  </si>
  <si>
    <t>Luiz Pereira de Lyra Neto</t>
  </si>
  <si>
    <t>236.691-6</t>
  </si>
  <si>
    <t>Patrícia Philippi</t>
  </si>
  <si>
    <t>236.609-6</t>
  </si>
  <si>
    <t>Henry Galdino Mundin</t>
  </si>
  <si>
    <t>199.371-2</t>
  </si>
  <si>
    <t>24/02 a 27/02</t>
  </si>
  <si>
    <t>Arilton Café de Moura</t>
  </si>
  <si>
    <t>58.322-7</t>
  </si>
  <si>
    <t>Daniel Lelis de Oliveira</t>
  </si>
  <si>
    <t>1.716.727-3</t>
  </si>
  <si>
    <t>Leonardo Zarattini Martins</t>
  </si>
  <si>
    <t>1.721.723-7</t>
  </si>
  <si>
    <t>José Orlando da Silva</t>
  </si>
  <si>
    <t>47.514-9</t>
  </si>
  <si>
    <t>Walter Aparecido Alves dos Santos</t>
  </si>
  <si>
    <t>236.649-5</t>
  </si>
  <si>
    <t>25/02 a 26/02</t>
  </si>
  <si>
    <t>André Luiz Lima Lyra</t>
  </si>
  <si>
    <t>76.142-7</t>
  </si>
  <si>
    <t>Iris Helena Rosa</t>
  </si>
  <si>
    <t>182.666-2</t>
  </si>
  <si>
    <t>27/02 a 02/03</t>
  </si>
  <si>
    <t>Cumprimento de Mandado de Prisão</t>
  </si>
  <si>
    <t>Felipe Teixeira Gabriel</t>
  </si>
  <si>
    <t>192.109-6</t>
  </si>
  <si>
    <t>Nayara dos Santos Siqueira</t>
  </si>
  <si>
    <t>1.716.421-4</t>
  </si>
  <si>
    <t>José Cremilson Ribeiro de Morais</t>
  </si>
  <si>
    <t>236.617-7</t>
  </si>
  <si>
    <t>Camila de Figueiredo Barbosa Bastos</t>
  </si>
  <si>
    <t>1.721.789-X</t>
  </si>
  <si>
    <t>27/02 a 03/03</t>
  </si>
  <si>
    <t>Bruno Cal dos Santos Rodrigues</t>
  </si>
  <si>
    <t>228.258-5</t>
  </si>
  <si>
    <t>Danillo Gaia Duarte de Lima</t>
  </si>
  <si>
    <t>1.716.424-9</t>
  </si>
  <si>
    <t>João Victor Carvalho Freire Bezerra</t>
  </si>
  <si>
    <t>1.723.413-1</t>
  </si>
  <si>
    <t>Eric Vonderscher</t>
  </si>
  <si>
    <t>1.716.374-9</t>
  </si>
  <si>
    <t>Pedro Augusto da Câmara de Oliveira</t>
  </si>
  <si>
    <t>1.716.425-7</t>
  </si>
  <si>
    <t>Paulo Henrique Alves de Almeida</t>
  </si>
  <si>
    <t>76.162-1</t>
  </si>
  <si>
    <t>16/03 a 22/03</t>
  </si>
  <si>
    <t>Diovani de Souza Drumond</t>
  </si>
  <si>
    <t>57.516-X</t>
  </si>
  <si>
    <t>Marcelo Godinho Ribeiro</t>
  </si>
  <si>
    <t>77.474-X</t>
  </si>
  <si>
    <t>12/03 a 13/03</t>
  </si>
  <si>
    <t>Nazareno Cesar de Assis</t>
  </si>
  <si>
    <t>59.080-0</t>
  </si>
  <si>
    <t>Wendel Macedo Vieira</t>
  </si>
  <si>
    <t>58.962-4</t>
  </si>
  <si>
    <t>Keyla Lucianete</t>
  </si>
  <si>
    <t>63.539-1</t>
  </si>
  <si>
    <t>Amarildo Fernandes</t>
  </si>
  <si>
    <t>57.662-X</t>
  </si>
  <si>
    <t>18 a 19/03</t>
  </si>
  <si>
    <t>Leonardo Sanches</t>
  </si>
  <si>
    <t>77.453-7</t>
  </si>
  <si>
    <t>Daniel Malvazzo Machado</t>
  </si>
  <si>
    <t>57.407-4</t>
  </si>
  <si>
    <t>16/03 a 19/03</t>
  </si>
  <si>
    <t xml:space="preserve">Thais Brunner </t>
  </si>
  <si>
    <t>76.423-X</t>
  </si>
  <si>
    <t>Elizabeth Cristina dos Reis Alencar</t>
  </si>
  <si>
    <t>77.480-4</t>
  </si>
  <si>
    <t>Lorelei de Albuquerque Pontes Santos Faustino</t>
  </si>
  <si>
    <t>57.368-X</t>
  </si>
  <si>
    <t>17/03 a 21/03</t>
  </si>
  <si>
    <t>Kelly Cristina Cordeiro Guedes</t>
  </si>
  <si>
    <t>78.477-X</t>
  </si>
  <si>
    <t>Gustavo Ravizzini Coelho</t>
  </si>
  <si>
    <t>231.396-0</t>
  </si>
  <si>
    <t>Thais Santos de Farias</t>
  </si>
  <si>
    <t>227.690-9</t>
  </si>
  <si>
    <t>Luís Guilherme Gomes de Sá</t>
  </si>
  <si>
    <t>236.993-1</t>
  </si>
  <si>
    <t>Rodrigo Freitas Carbone</t>
  </si>
  <si>
    <t>220.856-3</t>
  </si>
  <si>
    <t>10 a 13/03</t>
  </si>
  <si>
    <t>Diego Luis Silva Castro</t>
  </si>
  <si>
    <t>240.553-4</t>
  </si>
  <si>
    <t>11/03 a 12/03</t>
  </si>
  <si>
    <t>Elinaldo Ferreira Jorge</t>
  </si>
  <si>
    <t>36.214-X</t>
  </si>
  <si>
    <t>Luciano Xavier Rodrigues</t>
  </si>
  <si>
    <t>75.894-9</t>
  </si>
  <si>
    <t>Fabrício Torquato Carneiro</t>
  </si>
  <si>
    <t>77.530-4</t>
  </si>
  <si>
    <t>Felipe Souza Lopes</t>
  </si>
  <si>
    <t>235.190-0</t>
  </si>
  <si>
    <t>Thiago Afonso Rocha da Silva</t>
  </si>
  <si>
    <t>236.664-9</t>
  </si>
  <si>
    <t>Vitor Neves Ergang</t>
  </si>
  <si>
    <t>1.716.375-7</t>
  </si>
  <si>
    <t>Eduardo Naves Cardoso</t>
  </si>
  <si>
    <t>1.716.401-X</t>
  </si>
  <si>
    <t>Kamila Rodrigues Barbosa</t>
  </si>
  <si>
    <t>1.716.410-9</t>
  </si>
  <si>
    <t>Bruno Leonardo da Conceição Façanha</t>
  </si>
  <si>
    <t>1.721.265-0</t>
  </si>
  <si>
    <t>Keila Moldes de Menezes</t>
  </si>
  <si>
    <t>1.721.374-6</t>
  </si>
  <si>
    <t>Winston Antônio Melo Severino</t>
  </si>
  <si>
    <t>1.721.544-7</t>
  </si>
  <si>
    <t>Fabio Roberto Kunz</t>
  </si>
  <si>
    <t>1.721.575-7</t>
  </si>
  <si>
    <t>Walter Aires da Silva</t>
  </si>
  <si>
    <t>1.721.606-0</t>
  </si>
  <si>
    <t>Luíz Marcelo Bergamaschi de Souza</t>
  </si>
  <si>
    <t>1.721.984-1</t>
  </si>
  <si>
    <t>Beatriz de Albuquerque Rodrigues</t>
  </si>
  <si>
    <t>1.721.985-X</t>
  </si>
  <si>
    <t>Álef Ferreira da Silva</t>
  </si>
  <si>
    <t>1.722.009-2</t>
  </si>
  <si>
    <t>Tauane de Paula Guimarães</t>
  </si>
  <si>
    <t>1.722.010-6</t>
  </si>
  <si>
    <t>Adriano Reis dos Santos</t>
  </si>
  <si>
    <t>1.722.022-X</t>
  </si>
  <si>
    <t>Saulo Renan de Sousa e Silva</t>
  </si>
  <si>
    <t>1.722.039-4</t>
  </si>
  <si>
    <t>Arthur Nunes Correia</t>
  </si>
  <si>
    <t>1.722.147-1</t>
  </si>
  <si>
    <t>João Paulo Claudino de Sousa</t>
  </si>
  <si>
    <t>221.947-6</t>
  </si>
  <si>
    <t>Elzo de Arruda Câmara</t>
  </si>
  <si>
    <t>235.229-X</t>
  </si>
  <si>
    <t>Henrique Pires de Farias</t>
  </si>
  <si>
    <t>231.418-5</t>
  </si>
  <si>
    <t>18/03 a 21/03</t>
  </si>
  <si>
    <t>João Paulo Cavalcante Gonçalves</t>
  </si>
  <si>
    <t>235.192-7</t>
  </si>
  <si>
    <t>Rodrigo Telho Correa</t>
  </si>
  <si>
    <t>58.113-5</t>
  </si>
  <si>
    <t>Carlos Eduardo Yamamoto</t>
  </si>
  <si>
    <t>230.690-5</t>
  </si>
  <si>
    <t>Damaris Moreira de Lima</t>
  </si>
  <si>
    <t>1.716.429-X</t>
  </si>
  <si>
    <t>Ricardo Machado de Almeida</t>
  </si>
  <si>
    <t>231.004-X</t>
  </si>
  <si>
    <t>Fábio Costa dos Prazeres</t>
  </si>
  <si>
    <t>63.277-5</t>
  </si>
  <si>
    <t>Fabrício Alessandro Silva de Oliveira</t>
  </si>
  <si>
    <t>194.083-X</t>
  </si>
  <si>
    <t>Sanzio Gomes de Sousa</t>
  </si>
  <si>
    <t>236.020-9</t>
  </si>
  <si>
    <t>Brunno Oliveira e Silva</t>
  </si>
  <si>
    <t>244.249-3</t>
  </si>
  <si>
    <t>18/03 a 20/03</t>
  </si>
  <si>
    <t>André Salgado Ribeiro</t>
  </si>
  <si>
    <t>57.506-2</t>
  </si>
  <si>
    <t>José Alves de Moura Júnior</t>
  </si>
  <si>
    <t>231.644-7</t>
  </si>
  <si>
    <t>Maurício Caseiro Iacozzilli</t>
  </si>
  <si>
    <t>237.748-9</t>
  </si>
  <si>
    <t>20/03 a 21/03</t>
  </si>
  <si>
    <t>Cumprimento de Mandados Judiciais e Diligências</t>
  </si>
  <si>
    <t>Leonardo Alberto Caetano Borges</t>
  </si>
  <si>
    <t>75.984-8</t>
  </si>
  <si>
    <t>Vicente Flávio Costa Y Pla Trevas</t>
  </si>
  <si>
    <t>57.345-0</t>
  </si>
  <si>
    <t>Lacy Florêncio de Sousa Castro</t>
  </si>
  <si>
    <t>48.302-8</t>
  </si>
  <si>
    <t>Wesley Pinheiro da Silva</t>
  </si>
  <si>
    <t>228.388-3</t>
  </si>
  <si>
    <t>17/03 a 20/03</t>
  </si>
  <si>
    <t>Outros</t>
  </si>
  <si>
    <t>Edimundo Antônio Bandeira de Melo Filho</t>
  </si>
  <si>
    <t>25.583-1</t>
  </si>
  <si>
    <t>Rafael Ferreira Garcia</t>
  </si>
  <si>
    <t>194.099-6</t>
  </si>
  <si>
    <t>Cumprimento de mandados judiciais</t>
  </si>
  <si>
    <t>Raphael da Silva Seixas</t>
  </si>
  <si>
    <t>75.807-8</t>
  </si>
  <si>
    <t>Pedro Ricardo Soares</t>
  </si>
  <si>
    <t>194.025-2</t>
  </si>
  <si>
    <t>Marcondes Azevêdo</t>
  </si>
  <si>
    <t>1.721.427-0</t>
  </si>
  <si>
    <t>Mateus Costa Patrocínio</t>
  </si>
  <si>
    <t>1.722.095-5</t>
  </si>
  <si>
    <t>Roberta Murta de Freitas</t>
  </si>
  <si>
    <t>237.740-3</t>
  </si>
  <si>
    <t>19/03 a 21/03</t>
  </si>
  <si>
    <t>Marcos Antônio Cesário da Silva</t>
  </si>
  <si>
    <t>231.098-8</t>
  </si>
  <si>
    <t>Gustavo Tolentino de Abreu</t>
  </si>
  <si>
    <t>236.086-1</t>
  </si>
  <si>
    <t>Marcos Angelo Silva Quirino</t>
  </si>
  <si>
    <t>1.721.398-3</t>
  </si>
  <si>
    <t>Gabriella Queiroz Jara Stival</t>
  </si>
  <si>
    <t>78.235-1</t>
  </si>
  <si>
    <t>27/03 a 28/03</t>
  </si>
  <si>
    <t>Daniel Figueiredo de Gusmão</t>
  </si>
  <si>
    <t>78.420-6</t>
  </si>
  <si>
    <t>25/03 a 29/03</t>
  </si>
  <si>
    <t>Antônio Daniel Silva Faria</t>
  </si>
  <si>
    <t>57.512-7</t>
  </si>
  <si>
    <t>Davi Spínola de Jesus Almeida</t>
  </si>
  <si>
    <t>1.716.373-0</t>
  </si>
  <si>
    <t>Leonely Alves Pereira</t>
  </si>
  <si>
    <t>75.746-2</t>
  </si>
  <si>
    <t xml:space="preserve">Luiz Fernando Lima Vieira </t>
  </si>
  <si>
    <t>58.153-4</t>
  </si>
  <si>
    <t>Maíra Pinheiro Pereira</t>
  </si>
  <si>
    <t>193.242-x</t>
  </si>
  <si>
    <t xml:space="preserve">Mário Gomes Braga Neto </t>
  </si>
  <si>
    <t>236.618-5</t>
  </si>
  <si>
    <t>Ricardo de Jesus Dantas Oliveira</t>
  </si>
  <si>
    <t>57.967-X</t>
  </si>
  <si>
    <t>24/03 a 26/03</t>
  </si>
  <si>
    <t>24/03 a 27/03</t>
  </si>
  <si>
    <t>Bruno Gomes Vieira Rocha</t>
  </si>
  <si>
    <t>240.579-2</t>
  </si>
  <si>
    <t>25/03 a 28/03</t>
  </si>
  <si>
    <t>Cumprimento de mandado de prisão</t>
  </si>
  <si>
    <t>Aline Asbeck Vieira Loureiro</t>
  </si>
  <si>
    <t>236.075-6</t>
  </si>
  <si>
    <t>Matheus de la Rocque Vieira de Mello</t>
  </si>
  <si>
    <t>77.423-5</t>
  </si>
  <si>
    <t>Danny Nunes de Sousa</t>
  </si>
  <si>
    <t>78.709-4</t>
  </si>
  <si>
    <t>Fábio de Oliveira Bowen dos Anjos</t>
  </si>
  <si>
    <t>194.040-6</t>
  </si>
  <si>
    <t>Luisa Morais Costa Teixeira</t>
  </si>
  <si>
    <t>1.721.614-1</t>
  </si>
  <si>
    <t>Christian Dattwyler de Oliveira</t>
  </si>
  <si>
    <t>77.495-2</t>
  </si>
  <si>
    <t>Diogo Santana Soares</t>
  </si>
  <si>
    <t>Diogo Soares Dias</t>
  </si>
  <si>
    <t>236.046-2</t>
  </si>
  <si>
    <t>Lenin Andrade de Sousa Cerqueira</t>
  </si>
  <si>
    <t>1.716.252-1</t>
  </si>
  <si>
    <t>Luís Fernando Serrao Fábio</t>
  </si>
  <si>
    <t>1.716.597-0</t>
  </si>
  <si>
    <t>Marinho José Marcelo Gonçalves Barreto Neto</t>
  </si>
  <si>
    <t>76.292-X</t>
  </si>
  <si>
    <t>27/03 a 29/03</t>
  </si>
  <si>
    <t>Célio Antônio da Silva Júnior</t>
  </si>
  <si>
    <t>236.092-6</t>
  </si>
  <si>
    <t>Gabriella Duda Nunes</t>
  </si>
  <si>
    <t>228.387-5</t>
  </si>
  <si>
    <t>Wilson Peres Ferreira</t>
  </si>
  <si>
    <t>217.353-0</t>
  </si>
  <si>
    <t>Tayna Nasciutti Rezende</t>
  </si>
  <si>
    <t>231.391-X</t>
  </si>
  <si>
    <t>Márcia Aparecida Alves</t>
  </si>
  <si>
    <t>75.798-5</t>
  </si>
  <si>
    <t>270/04 a 01/05</t>
  </si>
  <si>
    <t>Isabel Davila Lopes Borges de Moraes</t>
  </si>
  <si>
    <t>217.255-0</t>
  </si>
  <si>
    <t>Maurílio Coelho Lima</t>
  </si>
  <si>
    <t>237.943-0</t>
  </si>
  <si>
    <t>21/03 a 22/03</t>
  </si>
  <si>
    <t>Edilson Carlos Guimarães</t>
  </si>
  <si>
    <t>58.059-7</t>
  </si>
  <si>
    <r>
      <t>Guilherme </t>
    </r>
    <r>
      <rPr>
        <sz val="12"/>
        <color indexed="8"/>
        <rFont val="Calibri"/>
        <family val="2"/>
      </rPr>
      <t>Mirray Heringer</t>
    </r>
  </si>
  <si>
    <t>236.089-6</t>
  </si>
  <si>
    <r>
      <t>Márcio Allan </t>
    </r>
    <r>
      <rPr>
        <sz val="12"/>
        <color indexed="8"/>
        <rFont val="Calibri"/>
        <family val="2"/>
      </rPr>
      <t>Vidal Matos</t>
    </r>
  </si>
  <si>
    <t>191.575-4</t>
  </si>
  <si>
    <r>
      <t>Rafael Otaviano Mayrink </t>
    </r>
    <r>
      <rPr>
        <sz val="12"/>
        <color indexed="8"/>
        <rFont val="Calibri"/>
        <family val="2"/>
      </rPr>
      <t>Muffato</t>
    </r>
  </si>
  <si>
    <t>192.040-5</t>
  </si>
  <si>
    <t>26/03 a 27/03</t>
  </si>
  <si>
    <t>Jean Felipe Mendes</t>
  </si>
  <si>
    <t>237.045-X</t>
  </si>
  <si>
    <t>Diogo Vargas Desingrini</t>
  </si>
  <si>
    <t>227.743-3</t>
  </si>
  <si>
    <t>Kennedy Ben Oliveira Primo</t>
  </si>
  <si>
    <t>230.301-9</t>
  </si>
  <si>
    <t>Danilo Ricardo de Paiva Cunha</t>
  </si>
  <si>
    <t>227.740-9</t>
  </si>
  <si>
    <t>Juliano Dantas Bueno</t>
  </si>
  <si>
    <t>225.345-3</t>
  </si>
  <si>
    <t>Frank Rodrigues Ferreira</t>
  </si>
  <si>
    <t>236.616-9</t>
  </si>
  <si>
    <t>Lincon Massahiro Takano</t>
  </si>
  <si>
    <t>47.567-X</t>
  </si>
  <si>
    <t>Raphael Rodolfo Torres Gaia</t>
  </si>
  <si>
    <t>236.647-9</t>
  </si>
  <si>
    <t>Felipe Sousa Farias</t>
  </si>
  <si>
    <t>228.226-7</t>
  </si>
  <si>
    <t>Jorge Vinicius Moura Campos</t>
  </si>
  <si>
    <t>236.047-0</t>
  </si>
  <si>
    <t>Ricardo Santos Textor</t>
  </si>
  <si>
    <t>227.617-8</t>
  </si>
  <si>
    <t>Sanlac Machado da Cunha</t>
  </si>
  <si>
    <t>58.160-7</t>
  </si>
  <si>
    <t>Vinicius Gomes dos Santos Fontes</t>
  </si>
  <si>
    <t>229.161-4</t>
  </si>
  <si>
    <t>Edson Antonio da Silva</t>
  </si>
  <si>
    <t>03/04 a 04/04</t>
  </si>
  <si>
    <t>Ana Lúcia de Paulo Arantes</t>
  </si>
  <si>
    <t>78.367-6</t>
  </si>
  <si>
    <t>Adriana de Freitas Oliveira</t>
  </si>
  <si>
    <t>192.041-3</t>
  </si>
  <si>
    <t>30/03 a 06/04</t>
  </si>
  <si>
    <t>Romeu Fonseca Marquez Júnior</t>
  </si>
  <si>
    <t>192.553-9</t>
  </si>
  <si>
    <t>01/04 a 07/04</t>
  </si>
  <si>
    <t>Gilberto de Souza Andrade</t>
  </si>
  <si>
    <t>57.782-0</t>
  </si>
  <si>
    <t>Edgar Gomes Bernardes</t>
  </si>
  <si>
    <t>192.043-X</t>
  </si>
  <si>
    <t>Claiton Luciano dos Santos</t>
  </si>
  <si>
    <t>236.575-8</t>
  </si>
  <si>
    <t>Gabriella Duda Nunes</t>
  </si>
  <si>
    <t>Henrique Galdino Mundin</t>
  </si>
  <si>
    <t>07/04 a 09/04</t>
  </si>
  <si>
    <t>Volney Alves Abrante</t>
  </si>
  <si>
    <t>78.864-3</t>
  </si>
  <si>
    <t>Jeferson Neves da Silva</t>
  </si>
  <si>
    <t>1.722.112-9</t>
  </si>
  <si>
    <t>Leandro dos Santos Sousa</t>
  </si>
  <si>
    <t>1.722.055-6</t>
  </si>
  <si>
    <t>Bruno Lopes Vasconcelos</t>
  </si>
  <si>
    <t>1.721.171-9</t>
  </si>
  <si>
    <t>Marco Cícero da Silva</t>
  </si>
  <si>
    <t>242.308-1</t>
  </si>
  <si>
    <t>Omar Tarik de Medeiros Vargens</t>
  </si>
  <si>
    <t>75.754-3</t>
  </si>
  <si>
    <t>Eduardo Chaves Machado</t>
  </si>
  <si>
    <t>78.089-8</t>
  </si>
  <si>
    <t>Andrea Siaticosqui Barbedo</t>
  </si>
  <si>
    <t>1.721.164-6</t>
  </si>
  <si>
    <t>Elianto de Souza do Couto</t>
  </si>
  <si>
    <t>220.899-7</t>
  </si>
  <si>
    <t>Marcia Santos Barreto</t>
  </si>
  <si>
    <t>47.446-0</t>
  </si>
  <si>
    <t>1.716.427-3</t>
  </si>
  <si>
    <t xml:space="preserve">José Werick de Carvalho </t>
  </si>
  <si>
    <t>57.289-6</t>
  </si>
  <si>
    <t>01/04 a 04/04</t>
  </si>
  <si>
    <t>Carlos Augusto Machado Carneiro</t>
  </si>
  <si>
    <t>76.328-4</t>
  </si>
  <si>
    <t>Viviane da Cunha Bonato</t>
  </si>
  <si>
    <t>63.579-0</t>
  </si>
  <si>
    <t>Fernando César Lima de Souza</t>
  </si>
  <si>
    <t>182.381-7</t>
  </si>
  <si>
    <t>Benito Augusto Galiani Tiezzi</t>
  </si>
  <si>
    <t>01/04 a 02/04</t>
  </si>
  <si>
    <t>Raphael Lopes Jorge</t>
  </si>
  <si>
    <t>237.235-5</t>
  </si>
  <si>
    <t>31/03 a 02/04</t>
  </si>
  <si>
    <t>João Henrique Viriato Nascimento</t>
  </si>
  <si>
    <t>76.044-7</t>
  </si>
  <si>
    <t>09/04 a 11/04</t>
  </si>
  <si>
    <t>Luso Martinez Povoa</t>
  </si>
  <si>
    <t>228.404-9</t>
  </si>
  <si>
    <t>Maiquel Anderson Cavalcante Mendes</t>
  </si>
  <si>
    <t>Agente de Polícia de Custódia</t>
  </si>
  <si>
    <t>59.270-6</t>
  </si>
  <si>
    <t>Edson Moura de Campos</t>
  </si>
  <si>
    <t>194.259-X</t>
  </si>
  <si>
    <t>Carlos Rodrigues Neto</t>
  </si>
  <si>
    <t>59.336-2</t>
  </si>
  <si>
    <t>Karen Tatiane Langkammer</t>
  </si>
  <si>
    <t>238.237-7</t>
  </si>
  <si>
    <t>André Dantas Franco</t>
  </si>
  <si>
    <t>221.942-5</t>
  </si>
  <si>
    <t>31/03 a 04/04</t>
  </si>
  <si>
    <t>31/03 a 16/04</t>
  </si>
  <si>
    <t>Saulo Nascimento de Queiroz</t>
  </si>
  <si>
    <t>77.561-4</t>
  </si>
  <si>
    <t>02/04 a 04/04</t>
  </si>
  <si>
    <t>Leonardo Flavio Ribeiro de Resende</t>
  </si>
  <si>
    <t>194.175-5</t>
  </si>
  <si>
    <t>Vinicius Muniz Porto</t>
  </si>
  <si>
    <t>Rodrigo Vieira Carneiro</t>
  </si>
  <si>
    <t>75.935-X</t>
  </si>
  <si>
    <t>Eny de Aguiar Pereira</t>
  </si>
  <si>
    <t>58.363-4</t>
  </si>
  <si>
    <t>07/04 a 11/04</t>
  </si>
  <si>
    <t>Marcos Teixeira Gomes</t>
  </si>
  <si>
    <t>231.453-3</t>
  </si>
  <si>
    <t>Guilherme Augusto da Silva Bertaci</t>
  </si>
  <si>
    <t>1.716.211-4</t>
  </si>
  <si>
    <t>Rosane Carla da Silva</t>
  </si>
  <si>
    <t>236.762-9</t>
  </si>
  <si>
    <t>Antony Gonçalves Carvalho</t>
  </si>
  <si>
    <t>1.721.943-4</t>
  </si>
  <si>
    <t>Marco Holetz de Toledo Lourenço</t>
  </si>
  <si>
    <t>1.716.600-4</t>
  </si>
  <si>
    <t>Renata Lidia Faria Silva</t>
  </si>
  <si>
    <t>78.948-8</t>
  </si>
  <si>
    <t>Rodrigo Tadeu Meyenberg</t>
  </si>
  <si>
    <t>1.716.298-X</t>
  </si>
  <si>
    <t>Thiago Boeing Schemes da Silva</t>
  </si>
  <si>
    <t>07/04 a 10/04</t>
  </si>
  <si>
    <t>Matheus de Oliveira Freitas Araújo Pereira</t>
  </si>
  <si>
    <t>228.194-5</t>
  </si>
  <si>
    <t>08/04 a 10/04</t>
  </si>
  <si>
    <t>Kesley Queiroz de Oliveira</t>
  </si>
  <si>
    <t>77.353-0 </t>
  </si>
  <si>
    <t>Aline Santos de Oliveira</t>
  </si>
  <si>
    <t>189.576-1</t>
  </si>
  <si>
    <t>06/04 a 11/04</t>
  </si>
  <si>
    <t>Paulo Renato Alvarenga Fayão </t>
  </si>
  <si>
    <t>215.143-</t>
  </si>
  <si>
    <t xml:space="preserve">Bernardo Coelho Jorge Leal </t>
  </si>
  <si>
    <t>Lourival da Fonseca Junior </t>
  </si>
  <si>
    <t>Naiara Christina Magalhaes Feitosa</t>
  </si>
  <si>
    <t>Raniery Estrela Leal</t>
  </si>
  <si>
    <t>240.584-9</t>
  </si>
  <si>
    <t>07/04 a 08/04</t>
  </si>
  <si>
    <t>Fabio Fiche Guimaraes</t>
  </si>
  <si>
    <t>57.464-3</t>
  </si>
  <si>
    <t>1722111-0</t>
  </si>
  <si>
    <t>172111-74</t>
  </si>
  <si>
    <t>Vladmir Silveira dos Santos Junior</t>
  </si>
  <si>
    <t>192.035-9</t>
  </si>
  <si>
    <t>09/04 a 10/04</t>
  </si>
  <si>
    <t>Celmo Kennedy de Oliveira</t>
  </si>
  <si>
    <t>48.444-X</t>
  </si>
  <si>
    <t>14/04 a 15/04</t>
  </si>
  <si>
    <t>04/05 a 13/05</t>
  </si>
  <si>
    <t>05/05 a 09/05</t>
  </si>
  <si>
    <t>Alexandre Ferreira Pinto de Araujo</t>
  </si>
  <si>
    <t>236.969-9</t>
  </si>
  <si>
    <t>Fabricio Everton Santos Souza</t>
  </si>
  <si>
    <t>Natalia Rodrigues Rola</t>
  </si>
  <si>
    <t>24/04 a 25/04</t>
  </si>
  <si>
    <t>Jorge Teixeira de Lima</t>
  </si>
  <si>
    <t>237.811-6</t>
  </si>
  <si>
    <t>Luis Ricardo Brasiliano</t>
  </si>
  <si>
    <t>236.650-9</t>
  </si>
  <si>
    <t>Adriano Viano Batista</t>
  </si>
  <si>
    <t>78.131-2</t>
  </si>
  <si>
    <t>Vinícius Gomes dos Santos Fontes</t>
  </si>
  <si>
    <t>07/05 a 09/05</t>
  </si>
  <si>
    <t>Ulisses da Nóbrega Silva</t>
  </si>
  <si>
    <t>63.299-6</t>
  </si>
  <si>
    <t>08/05 a 09/05</t>
  </si>
  <si>
    <t>Roldão Veiga Brandão</t>
  </si>
  <si>
    <t>231.636-6</t>
  </si>
  <si>
    <t>09/05 a 15/05</t>
  </si>
  <si>
    <t>77.353-0</t>
  </si>
  <si>
    <t>Hélida Guimarães de Sousa</t>
  </si>
  <si>
    <t>31.250-9</t>
  </si>
  <si>
    <t>04/05 a 07/05</t>
  </si>
  <si>
    <t>Treinamento de Pessoal</t>
  </si>
  <si>
    <t>57.958-0</t>
  </si>
  <si>
    <t>Juliandres Pereira Sousa</t>
  </si>
  <si>
    <t>235.301-6</t>
  </si>
  <si>
    <t>Leo Rollemberg Lacerda</t>
  </si>
  <si>
    <t>235.436-5</t>
  </si>
  <si>
    <t>Carlos Said Oiticica Bandeira</t>
  </si>
  <si>
    <t>78.156-8</t>
  </si>
  <si>
    <t>11/05 a 20/05</t>
  </si>
  <si>
    <t>Luiz Eduardo Paes Salomão</t>
  </si>
  <si>
    <t>1.721.179-4</t>
  </si>
  <si>
    <t>27/04 a 30/04</t>
  </si>
  <si>
    <t>237.935-x</t>
  </si>
  <si>
    <t>06/05 a 08/05</t>
  </si>
  <si>
    <t>Fausto Ramiro Silva</t>
  </si>
  <si>
    <t>227.627-5</t>
  </si>
  <si>
    <t>Delegada de Polícia</t>
  </si>
  <si>
    <t>06/05 a 09/05</t>
  </si>
  <si>
    <t>Amanda Dornelas da Silveira</t>
  </si>
  <si>
    <t>Escrivã de Polícia</t>
  </si>
  <si>
    <t>1.716.119-3</t>
  </si>
  <si>
    <t>David Bandeira Gottlieb</t>
  </si>
  <si>
    <t>188.513-8</t>
  </si>
  <si>
    <t>Felipe Maia Ximenes</t>
  </si>
  <si>
    <t>191.600-9</t>
  </si>
  <si>
    <t>227.907-x</t>
  </si>
  <si>
    <t>Jaqueline Silva Martins</t>
  </si>
  <si>
    <t>235.281-8</t>
  </si>
  <si>
    <t>Roger Wagner Fernandes Coelho</t>
  </si>
  <si>
    <t>57.818-5</t>
  </si>
  <si>
    <t>Sanderson Fernandes Coelho Silva</t>
  </si>
  <si>
    <t>188.515-4</t>
  </si>
  <si>
    <t>Danillo França Neves</t>
  </si>
  <si>
    <t>1.716.369-2</t>
  </si>
  <si>
    <t>Ricardo Fernandes Gurgel</t>
  </si>
  <si>
    <t>236.971-0</t>
  </si>
  <si>
    <t>12/05 a 16/05</t>
  </si>
  <si>
    <t>17/05 a 20/05</t>
  </si>
  <si>
    <t>Alberto Barbosa Machado Nunes Rodrigues</t>
  </si>
  <si>
    <t>199.368-2</t>
  </si>
  <si>
    <t>15/05 a 16/05</t>
  </si>
  <si>
    <t>Karina Serra de Oliveira Salandra</t>
  </si>
  <si>
    <t>57.384-1</t>
  </si>
  <si>
    <t>Ruddy Brandão Molinari</t>
  </si>
  <si>
    <t>236.605-3</t>
  </si>
  <si>
    <t>Marcelo Mesquita Guerra</t>
  </si>
  <si>
    <t>240.536-9</t>
  </si>
  <si>
    <t>Arnaldo Cavalcanti de Alburqueque Neto</t>
  </si>
  <si>
    <t>235.270-2</t>
  </si>
  <si>
    <t>Eduardo Lopes das Chagas</t>
  </si>
  <si>
    <t>235.566-3</t>
  </si>
  <si>
    <t>Felipe Xavier Brasil</t>
  </si>
  <si>
    <t>227.731-X</t>
  </si>
  <si>
    <t>Guilherme Hagen Evangelista da Silva</t>
  </si>
  <si>
    <t>1.716.368-4</t>
  </si>
  <si>
    <t>Isabela Brito Couto de Oliveira</t>
  </si>
  <si>
    <t>1.716.223-8</t>
  </si>
  <si>
    <t>Liz Rachel Ferreira Santiago</t>
  </si>
  <si>
    <t>76.850-2</t>
  </si>
  <si>
    <t>Pedro Guilherme Feitoza Melo</t>
  </si>
  <si>
    <t>1.716.430-3</t>
  </si>
  <si>
    <t>Renata Augusto Vieira</t>
  </si>
  <si>
    <t>1.716.123-1</t>
  </si>
  <si>
    <t>Rodrigo Picinin Nascimento</t>
  </si>
  <si>
    <t>1.716.387-0</t>
  </si>
  <si>
    <t>Samuel Oliveira da Cunha</t>
  </si>
  <si>
    <t>1.716.267-X</t>
  </si>
  <si>
    <t>Tiago dos Santos Ferreira</t>
  </si>
  <si>
    <t>1.716.658-6</t>
  </si>
  <si>
    <t>Vitor Alves Fonseca de Oliveira</t>
  </si>
  <si>
    <t>1.716.428-1</t>
  </si>
  <si>
    <t>Eduardo Evaristo Borges</t>
  </si>
  <si>
    <t>231.421-5</t>
  </si>
  <si>
    <t>Eduardo Minami</t>
  </si>
  <si>
    <t>59.118-1</t>
  </si>
  <si>
    <t>Patricia Philippi</t>
  </si>
  <si>
    <t>Rafael Andrade Catunda</t>
  </si>
  <si>
    <t>238.224-5</t>
  </si>
  <si>
    <t>19/05 a 22/05</t>
  </si>
  <si>
    <t>Robson Veloso Góes</t>
  </si>
  <si>
    <t>1.716.253-x</t>
  </si>
  <si>
    <t>Mariana da Silva Novaes</t>
  </si>
  <si>
    <t>1.716.310-2</t>
  </si>
  <si>
    <t>Maurício Brayan Cruz Alves Martins</t>
  </si>
  <si>
    <t>1.721.176-x</t>
  </si>
  <si>
    <t>13/05 a 16/05</t>
  </si>
  <si>
    <t>Cumprimento de Mandado de Busca e Aprensão e Mandado de Prisão</t>
  </si>
  <si>
    <t>215.143-x</t>
  </si>
  <si>
    <t>23.068-3</t>
  </si>
  <si>
    <t>Nivaldo Santana Guedes</t>
  </si>
  <si>
    <t>47.354-5</t>
  </si>
  <si>
    <t>Thales Leonorio Dan Ramos</t>
  </si>
  <si>
    <t>236.073-x</t>
  </si>
  <si>
    <t>Leonardo Carvalho Santana</t>
  </si>
  <si>
    <t>229.127-4</t>
  </si>
  <si>
    <t>13/05 a 15/05</t>
  </si>
  <si>
    <t>57.838-x</t>
  </si>
  <si>
    <t>Cristiano Santos Alves</t>
  </si>
  <si>
    <t>57.929-7</t>
  </si>
  <si>
    <t>Letícia Campos Mendonça Resende</t>
  </si>
  <si>
    <t>227.995-9</t>
  </si>
  <si>
    <t>Eduardo Chamon Rodrigues</t>
  </si>
  <si>
    <t>236.972-9</t>
  </si>
  <si>
    <t>Thiago Alves Bessa</t>
  </si>
  <si>
    <t>236.307-0</t>
  </si>
  <si>
    <t>Guilherme Camargo Alves</t>
  </si>
  <si>
    <t>1.721.287-1</t>
  </si>
  <si>
    <t>Caroline Cerqueira Ferreira</t>
  </si>
  <si>
    <t>1.721.285-5</t>
  </si>
  <si>
    <t>Vitor Cesar Boaventura de Barros</t>
  </si>
  <si>
    <t>231.475-4</t>
  </si>
  <si>
    <t>Luana Gomes de Oliveira</t>
  </si>
  <si>
    <t>1.721.234-0</t>
  </si>
  <si>
    <t>Luiz César Fidélis da Silva Júnior</t>
  </si>
  <si>
    <t>77.533-9</t>
  </si>
  <si>
    <t>01/06 a 07/06</t>
  </si>
  <si>
    <t>10/05 a 13/05</t>
  </si>
  <si>
    <t>Matheus de La Rocque Vieira de Mello</t>
  </si>
  <si>
    <t>Fabio de Oliveira Bowen dos Anjos</t>
  </si>
  <si>
    <t>Marcelo Candido Ferreira</t>
  </si>
  <si>
    <t>58.470-3</t>
  </si>
  <si>
    <t>Gerson de Sales</t>
  </si>
  <si>
    <t>76.002-1</t>
  </si>
  <si>
    <t>Karine Carreiro Silva</t>
  </si>
  <si>
    <t>236.752-1</t>
  </si>
  <si>
    <t>19/05 a 21/06</t>
  </si>
  <si>
    <t>Ludmilla Eleutério Rodrigues</t>
  </si>
  <si>
    <t>1.721.355-X</t>
  </si>
  <si>
    <t>19/05 a 21/07</t>
  </si>
  <si>
    <t>14/05 a 17/05</t>
  </si>
  <si>
    <t>Fabiano Gomes de Oliveira</t>
  </si>
  <si>
    <t>240.534-2</t>
  </si>
  <si>
    <t>João Guilherme Medeiros Carvalho</t>
  </si>
  <si>
    <t>182.479-1</t>
  </si>
  <si>
    <t>Lucio Mauro Pessoa</t>
  </si>
  <si>
    <t>58.260-3</t>
  </si>
  <si>
    <t>27/05 a 30/05</t>
  </si>
  <si>
    <t>Marcelo Lisboa</t>
  </si>
  <si>
    <t>58.747-8</t>
  </si>
  <si>
    <t>Fábio Gontijo Amorim</t>
  </si>
  <si>
    <t>78.838-4</t>
  </si>
  <si>
    <t>Ronney Teixeira Marcelo</t>
  </si>
  <si>
    <t>237.936-8</t>
  </si>
  <si>
    <t>Emilcy Felipe Cumpertino de Paula</t>
  </si>
  <si>
    <t>1.721.844-6</t>
  </si>
  <si>
    <t>Marcio Ferreira da Silva</t>
  </si>
  <si>
    <t>57.846-0</t>
  </si>
  <si>
    <t>13/05 a 14/05</t>
  </si>
  <si>
    <t>Cumprimento de Mandado de Busca e Aprensão e Mandado de Prisão Temporária</t>
  </si>
  <si>
    <t>André Luiz Borges da Cunha</t>
  </si>
  <si>
    <t>78.756-6</t>
  </si>
  <si>
    <t>Ulisses Gomes da Silva</t>
  </si>
  <si>
    <t>227.819-7</t>
  </si>
  <si>
    <t>Lucas Dadona Chiaradia Braga</t>
  </si>
  <si>
    <t>1.716.250-5</t>
  </si>
  <si>
    <t>Juliano Rodrigues Fontenelle</t>
  </si>
  <si>
    <t>192.355-2</t>
  </si>
  <si>
    <t>25/05 a 31/05</t>
  </si>
  <si>
    <t>Agente de Policia</t>
  </si>
  <si>
    <t>18/05 a 20/05</t>
  </si>
  <si>
    <t>48.444-x</t>
  </si>
  <si>
    <t>28/05 a 30/05</t>
  </si>
  <si>
    <t>Eudes Oliveira Ribeiro</t>
  </si>
  <si>
    <t>78.790-6</t>
  </si>
  <si>
    <t>21/05 a 23/05</t>
  </si>
  <si>
    <t>Cumprimento de Medidas Judiciais</t>
  </si>
  <si>
    <t>João Everardo Maciel Barbosa</t>
  </si>
  <si>
    <t>57.171-7</t>
  </si>
  <si>
    <t>20/05 a 22/05</t>
  </si>
  <si>
    <t>Flávio de Almeida e Sá</t>
  </si>
  <si>
    <t>188.412-3</t>
  </si>
  <si>
    <t>Camila Ninive de Bessa Ferreira</t>
  </si>
  <si>
    <t>238.447-7</t>
  </si>
  <si>
    <t>26/05 a 29/05</t>
  </si>
  <si>
    <t>Cumprimento de Mandados Judiciais e Diligências Investigativas.</t>
  </si>
  <si>
    <t>26/05 a 30/05</t>
  </si>
  <si>
    <t>Cumprimento de Mandados de Prisão.</t>
  </si>
  <si>
    <t>Juliana Salgado Faria</t>
  </si>
  <si>
    <t>64.787-X</t>
  </si>
  <si>
    <t>01/06 a 14/06</t>
  </si>
  <si>
    <t>02/06 A 06/06</t>
  </si>
  <si>
    <t>Túlio André Pereira de Oliveira</t>
  </si>
  <si>
    <t>1.716.240-8</t>
  </si>
  <si>
    <t>Poliana Freitas Vieira de Araújo</t>
  </si>
  <si>
    <t>58.184-4</t>
  </si>
  <si>
    <t>02/06 a 06/06</t>
  </si>
  <si>
    <t>Diogo Andrade do Nascimento</t>
  </si>
  <si>
    <t>1.716.317-X</t>
  </si>
  <si>
    <t>Emerson Nascimento Araujo Sousa</t>
  </si>
  <si>
    <t>76.735-3</t>
  </si>
  <si>
    <t>Matheus de Moraes Soares</t>
  </si>
  <si>
    <t>1.721.532-3</t>
  </si>
  <si>
    <t>Gisele de Carvalho Leitão Perlingeiro</t>
  </si>
  <si>
    <t>237.218-5</t>
  </si>
  <si>
    <t>Arthur Pinheiro Barcelos</t>
  </si>
  <si>
    <t>244.604-9</t>
  </si>
  <si>
    <t>Paulo Sérgio Olinto Pessoa</t>
  </si>
  <si>
    <t>58.591-2</t>
  </si>
  <si>
    <t>06/06 A 07/06</t>
  </si>
  <si>
    <t>Gabriel Lavoratti Guedes</t>
  </si>
  <si>
    <t>Tiago Torres Braga</t>
  </si>
  <si>
    <t>1.721.230-8</t>
  </si>
  <si>
    <t>04/06 a 06/06</t>
  </si>
  <si>
    <t>01/06 a 06/06</t>
  </si>
  <si>
    <t>Diogo Cutrim Pacheco de Carvalho</t>
  </si>
  <si>
    <t>227.897-9</t>
  </si>
  <si>
    <t>Lucas Silva Casadio</t>
  </si>
  <si>
    <t>1.716.657-8</t>
  </si>
  <si>
    <t>Samara Ribeiro Fernandes</t>
  </si>
  <si>
    <t>231.464-9</t>
  </si>
  <si>
    <t>08/06 a 14/06</t>
  </si>
  <si>
    <t>Leonardo Flávio Ribeiro de Resende</t>
  </si>
  <si>
    <t>02/06 a 05/06</t>
  </si>
  <si>
    <t>Alexandre Portugal B. Ferreira</t>
  </si>
  <si>
    <t>75.965-1</t>
  </si>
  <si>
    <t>Renato Lourenço</t>
  </si>
  <si>
    <t>219.075-3</t>
  </si>
  <si>
    <t>27/05 a 28/05</t>
  </si>
  <si>
    <t>Jango Januario de Almeida e Silva</t>
  </si>
  <si>
    <t>231.053-8</t>
  </si>
  <si>
    <t>Alisson Custódio Cardoso Pereira da Silva</t>
  </si>
  <si>
    <t>229.405-2</t>
  </si>
  <si>
    <t>Jorge Eduardo Nunes Ribeiro</t>
  </si>
  <si>
    <t>1.716.598-9</t>
  </si>
  <si>
    <t>Thiago Oliveira Alves</t>
  </si>
  <si>
    <t>237.830-2</t>
  </si>
  <si>
    <t>16/06 a 20/06</t>
  </si>
  <si>
    <t>Brenda Leotório dos Santos</t>
  </si>
  <si>
    <t>1.721.745-8</t>
  </si>
  <si>
    <t>Ewerton Renan Aguiar de Sampaio</t>
  </si>
  <si>
    <t>1.716.436-2</t>
  </si>
  <si>
    <t>Marcus Vinícius Ferreira da Mata</t>
  </si>
  <si>
    <t>231.417-7</t>
  </si>
  <si>
    <t>Saulo Ribeiro Lopes</t>
  </si>
  <si>
    <t>63.945-1</t>
  </si>
  <si>
    <t>15/06 a 18/06</t>
  </si>
  <si>
    <t>1º Fórum Nacional de Inteligência Tática</t>
  </si>
  <si>
    <t>01/06 a 02/06</t>
  </si>
  <si>
    <t>Belchior Muniz Dutra de Andrade</t>
  </si>
  <si>
    <t>236.577-4</t>
  </si>
  <si>
    <t>Valdemar João Bobato Júnior</t>
  </si>
  <si>
    <t>229.109-6</t>
  </si>
  <si>
    <t>Dario Taciano de Freitas Junior</t>
  </si>
  <si>
    <t>237.942-2</t>
  </si>
  <si>
    <t>09/06 a 12/06</t>
  </si>
  <si>
    <t>Marcos Paulo Nogueira de Castro Santos</t>
  </si>
  <si>
    <t>63.759-9</t>
  </si>
  <si>
    <t>Robson Rossi Silva de Mesquita</t>
  </si>
  <si>
    <t>1.717.301-3</t>
  </si>
  <si>
    <t>10/06 a 12/06</t>
  </si>
  <si>
    <t>30/05 a 02/06</t>
  </si>
  <si>
    <t>30/05 a 04/06</t>
  </si>
  <si>
    <t>Chrisler de Freitas Melo</t>
  </si>
  <si>
    <t>194.031-7</t>
  </si>
  <si>
    <t>Adriana Luiza de Albuquerque Brito</t>
  </si>
  <si>
    <t>1.721.366-5</t>
  </si>
  <si>
    <t>03/06 a 08/09</t>
  </si>
  <si>
    <t>13/06 a 17/06</t>
  </si>
  <si>
    <t>Evaldo Lima Lopes de Alencar</t>
  </si>
  <si>
    <t>227.912-6</t>
  </si>
  <si>
    <t>14/06 a 17/06</t>
  </si>
  <si>
    <t>Anderson Dietrichkeit</t>
  </si>
  <si>
    <t>76.984-3</t>
  </si>
  <si>
    <t>Leandro Giordani Ritt</t>
  </si>
  <si>
    <t>57.644-1</t>
  </si>
  <si>
    <t>05/06 a 06/06</t>
  </si>
  <si>
    <t>Antonio Marcos Cosmo</t>
  </si>
  <si>
    <t>09/06 a 13/06</t>
  </si>
  <si>
    <t>Erivelton Matheus de Oliveira Sandes</t>
  </si>
  <si>
    <t>57.547-X</t>
  </si>
  <si>
    <t>Katia Gonçalves Nunes</t>
  </si>
  <si>
    <t>76.859-6</t>
  </si>
  <si>
    <t>Melissa Nunes Rubinstein Warmling</t>
  </si>
  <si>
    <t>59.390-7</t>
  </si>
  <si>
    <t>Eloisa Mendes Villafane Gomes</t>
  </si>
  <si>
    <t>227.938-X</t>
  </si>
  <si>
    <t>Hallinna Dornelles Wawruk</t>
  </si>
  <si>
    <t>Perita Criminal</t>
  </si>
  <si>
    <t>244.747-9</t>
  </si>
  <si>
    <t>16/06 a 17/06</t>
  </si>
  <si>
    <t>Camilla Morandi da Silva</t>
  </si>
  <si>
    <t>238.828-6</t>
  </si>
  <si>
    <t>Juliano Beze Bueno</t>
  </si>
  <si>
    <t>58.130-5</t>
  </si>
  <si>
    <t>Fabio Pereira Imaisumi</t>
  </si>
  <si>
    <t>75.813-2</t>
  </si>
  <si>
    <t>23/06 a 26/06</t>
  </si>
  <si>
    <t>Cumprimento de Mandado de Busca e Apreensão</t>
  </si>
  <si>
    <t>Lucas Costa Pereira</t>
  </si>
  <si>
    <t>236.090-X</t>
  </si>
  <si>
    <t>Alessandra Sousa Queiroz da Silveira</t>
  </si>
  <si>
    <t>1.716.251-3</t>
  </si>
  <si>
    <t xml:space="preserve">02/07 a 06/07 </t>
  </si>
  <si>
    <t>26/06 a 27/06</t>
  </si>
  <si>
    <t>mudar na publicação</t>
  </si>
  <si>
    <t>Rodrigo Pereira de Araújo</t>
  </si>
  <si>
    <t>Welington Barros Pereira</t>
  </si>
  <si>
    <t>76.244-X</t>
  </si>
  <si>
    <t>01/07 a 04/07</t>
  </si>
  <si>
    <t>Aldair Wanzeler Bezerra</t>
  </si>
  <si>
    <t>38.364-3</t>
  </si>
  <si>
    <t>Marciano Cordeiro de Souza</t>
  </si>
  <si>
    <t>228.992-X</t>
  </si>
  <si>
    <t>Francisco Celso de Lima</t>
  </si>
  <si>
    <t>47.276-X</t>
  </si>
  <si>
    <t>Rafael Ribeiro Damasceno</t>
  </si>
  <si>
    <t>189.820-5</t>
  </si>
  <si>
    <t>Gabriel Marino Meirelles</t>
  </si>
  <si>
    <t>76.131-1</t>
  </si>
  <si>
    <t>Walber José de Sousa Lima</t>
  </si>
  <si>
    <t>242.851-2</t>
  </si>
  <si>
    <t>Gabriel Farias Carneiro da Mota</t>
  </si>
  <si>
    <t>236.596-0</t>
  </si>
  <si>
    <t>Gabriel Salazar Maia</t>
  </si>
  <si>
    <t>1.716.329-3</t>
  </si>
  <si>
    <t>Igor Soto Silawsky</t>
  </si>
  <si>
    <t>1.721.095-X</t>
  </si>
  <si>
    <t>Vitor Birck</t>
  </si>
  <si>
    <t>1.721.698-2</t>
  </si>
  <si>
    <t>Gabriela Tavares de Oliveira Ferreira</t>
  </si>
  <si>
    <t>1.721.635-4</t>
  </si>
  <si>
    <t>Barbara Elias Rodrigues</t>
  </si>
  <si>
    <t>1.721.641-9</t>
  </si>
  <si>
    <t>Fernando Cesar Pereira da Costa</t>
  </si>
  <si>
    <t>1.721.372-X</t>
  </si>
  <si>
    <t>24/06 a 26/06</t>
  </si>
  <si>
    <t>Papiloscopista</t>
  </si>
  <si>
    <t>08/07 a 11/07</t>
  </si>
  <si>
    <t>Cumprimento de Mandatos Judiciais</t>
  </si>
  <si>
    <t>1 .71 6.253-X</t>
  </si>
  <si>
    <t>Danilo Rigamonte Carneiro</t>
  </si>
  <si>
    <t>1.721.212-X</t>
  </si>
  <si>
    <t>06/07  a 10/07</t>
  </si>
  <si>
    <t>José Henrique Ferreira Bona</t>
  </si>
  <si>
    <t>57.362-0</t>
  </si>
  <si>
    <t>Fernando Lourenço Souza Rodrigues</t>
  </si>
  <si>
    <t>236.073-X</t>
  </si>
  <si>
    <t>João Henrique Alves Reis</t>
  </si>
  <si>
    <t>1.720.317-1</t>
  </si>
  <si>
    <t>Júlio Rodrigues Bezerra Alves</t>
  </si>
  <si>
    <t>78.700-0</t>
  </si>
  <si>
    <t>Rodrigo Rodrigues de Souza</t>
  </si>
  <si>
    <t>76.636-4</t>
  </si>
  <si>
    <t>Talita Gleycilane da Silva</t>
  </si>
  <si>
    <t>1.716.588-1</t>
  </si>
  <si>
    <t>Antonio Daniel Silva Faria</t>
  </si>
  <si>
    <r>
      <t> </t>
    </r>
    <r>
      <rPr>
        <sz val="12"/>
        <color indexed="8"/>
        <rFont val="Calibri"/>
        <family val="2"/>
      </rPr>
      <t>78.081-2</t>
    </r>
  </si>
  <si>
    <t>Quitéria Niksic</t>
  </si>
  <si>
    <t>58.702-8</t>
  </si>
  <si>
    <t>10/08 a 16/08</t>
  </si>
  <si>
    <t>Curso de Análise de Riscos na Atividade de Inteligência</t>
  </si>
  <si>
    <t>Waldek Fachinelli Cavalcante</t>
  </si>
  <si>
    <t>75.731-4</t>
  </si>
  <si>
    <t>07/07 a 09/07</t>
  </si>
  <si>
    <t>Gilberto de Souza Andrade</t>
  </si>
  <si>
    <t>Ivailton Ferreira Gomes</t>
  </si>
  <si>
    <t>57.695-6</t>
  </si>
  <si>
    <t>Luiz Felipe Barbosa Pinheiro</t>
  </si>
  <si>
    <t>1.716.302-1</t>
  </si>
  <si>
    <t>Daniel Falcão da Rocha</t>
  </si>
  <si>
    <t>1.721.616-8</t>
  </si>
  <si>
    <t>Washington Sebastião Alves</t>
  </si>
  <si>
    <t>47.563-7</t>
  </si>
  <si>
    <t>Allisson Cardoso Ferreira</t>
  </si>
  <si>
    <t>1.716.299-8</t>
  </si>
  <si>
    <t>Luana Narjara Carvalho dos Santos</t>
  </si>
  <si>
    <t>1.721.100-X</t>
  </si>
  <si>
    <t>Vinicius Pataro Generoso Sales</t>
  </si>
  <si>
    <t>1.721.083-6</t>
  </si>
  <si>
    <t>Thiago Henrique Doria de Oliveira</t>
  </si>
  <si>
    <t>1.721.847-0</t>
  </si>
  <si>
    <t>Marco Fernando Deodato</t>
  </si>
  <si>
    <t>76.010-2</t>
  </si>
  <si>
    <t>Igor Ribeiro Cavalcante</t>
  </si>
  <si>
    <t>236.119-1</t>
  </si>
  <si>
    <t>Luan Torres Topdjian</t>
  </si>
  <si>
    <t>1.716.663-2</t>
  </si>
  <si>
    <t>Bruno Fernandes da Silva</t>
  </si>
  <si>
    <t>236.308-9</t>
  </si>
  <si>
    <t>10/07 a 11/07</t>
  </si>
  <si>
    <t>Pablo Samora Bonifácio Medeiros</t>
  </si>
  <si>
    <t>227.631-3</t>
  </si>
  <si>
    <t>Rafaela Lopes Andrade</t>
  </si>
  <si>
    <t>233.692-8</t>
  </si>
  <si>
    <t>Maria Gabriela Coutinho de Souza Dias</t>
  </si>
  <si>
    <t>236.584-7</t>
  </si>
  <si>
    <t>29/06 a 05/07</t>
  </si>
  <si>
    <t>27/07 a 31/07</t>
  </si>
  <si>
    <t>Camila Ninive de Bessas Ferreira</t>
  </si>
  <si>
    <t>09/07 a 10/07</t>
  </si>
  <si>
    <t>Múcio Nogueira de Sousa</t>
  </si>
  <si>
    <t>231.429-0</t>
  </si>
  <si>
    <t>29/07 a 31/07</t>
  </si>
  <si>
    <t>Italo Diego Rodrigues Oliveira</t>
  </si>
  <si>
    <t>244.669-3</t>
  </si>
  <si>
    <t>Roberto Vítor Venâncio da Silva</t>
  </si>
  <si>
    <t>76.060-9</t>
  </si>
  <si>
    <t>10/07 a 13/07</t>
  </si>
  <si>
    <t>01/07 A 31/08</t>
  </si>
  <si>
    <t>01/07 A 31/09</t>
  </si>
  <si>
    <t>01/07 A 31/10</t>
  </si>
  <si>
    <t>01/07 A 31/11</t>
  </si>
  <si>
    <t>Admon Amâncio de Oliveira</t>
  </si>
  <si>
    <t>46.896-7</t>
  </si>
  <si>
    <t>21/07 a 26/07</t>
  </si>
  <si>
    <t>Cláudio Antônio de Almeida</t>
  </si>
  <si>
    <t>58.299-9</t>
  </si>
  <si>
    <t>Marcelo Martins dos Santos</t>
  </si>
  <si>
    <t>1.723.319-4</t>
  </si>
  <si>
    <t>Alexandre Schmitz Hoff</t>
  </si>
  <si>
    <t>1.723.270-8</t>
  </si>
  <si>
    <t>Roberto Lopes de Souza</t>
  </si>
  <si>
    <t>78.634-9</t>
  </si>
  <si>
    <t>Jalles Moreira Rocha dos Santos</t>
  </si>
  <si>
    <t>1.721.701-6</t>
  </si>
  <si>
    <t>05/08 a 08/08</t>
  </si>
  <si>
    <t>Janaina Homero de Almeida</t>
  </si>
  <si>
    <t>1.721.389-4</t>
  </si>
  <si>
    <t>Alexandre Cardoso do Nascimento</t>
  </si>
  <si>
    <t>236.015-2</t>
  </si>
  <si>
    <t>Thadeu Pessoa Passos Santos</t>
  </si>
  <si>
    <t>1.716.389-7</t>
  </si>
  <si>
    <t>Carlos Antonio Amor</t>
  </si>
  <si>
    <t>58.266-2</t>
  </si>
  <si>
    <t>Danielle da Silva Rocha</t>
  </si>
  <si>
    <t>1.721.724-5</t>
  </si>
  <si>
    <t>Jeferson Cardoso de Oliveira</t>
  </si>
  <si>
    <t>76.548-1</t>
  </si>
  <si>
    <t>22/07 a 25/07</t>
  </si>
  <si>
    <t>Samuel de Souza Almeida</t>
  </si>
  <si>
    <t>1.722.018-1</t>
  </si>
  <si>
    <t>23/07 A 25/07</t>
  </si>
  <si>
    <t>21/07 a 22/07</t>
  </si>
  <si>
    <t>Raianne Rocha Amorim</t>
  </si>
  <si>
    <t>1.716.236-X</t>
  </si>
  <si>
    <t>Aline Gaya Banks Machado</t>
  </si>
  <si>
    <t>193.924-6</t>
  </si>
  <si>
    <t>04/08 a 05/08</t>
  </si>
  <si>
    <t>Gabriel Tolentino Costa Ferreira</t>
  </si>
  <si>
    <t>1.716.331-5</t>
  </si>
  <si>
    <t>22/07 a  26/07</t>
  </si>
  <si>
    <t>28/07 a 01/08</t>
  </si>
  <si>
    <t>30/07 a 31/07</t>
  </si>
  <si>
    <t>28/07 a 29/07</t>
  </si>
  <si>
    <t>Oitiva em Presídio</t>
  </si>
  <si>
    <t>35887-8</t>
  </si>
  <si>
    <t>30/07 A 31/07</t>
  </si>
  <si>
    <t>Cumprimento dos mandados de busca e apreensão e prisão</t>
  </si>
  <si>
    <t>231.035-x</t>
  </si>
  <si>
    <t>Regis de Souza Novais</t>
  </si>
  <si>
    <t>Pertito Criminal</t>
  </si>
  <si>
    <t>221.940-9</t>
  </si>
  <si>
    <t>24/08 a 29/08</t>
  </si>
  <si>
    <t>CONDPC</t>
  </si>
  <si>
    <t>Maiara Pinheiro Pereira</t>
  </si>
  <si>
    <t>07/08 a 08/08</t>
  </si>
  <si>
    <t>231.452-5</t>
  </si>
  <si>
    <t>Isabel Davila Lopes Borges</t>
  </si>
  <si>
    <t>29/07 a 02/08</t>
  </si>
  <si>
    <t>31/07 A 01/08</t>
  </si>
  <si>
    <t>13/08 a 14/08</t>
  </si>
  <si>
    <t>1.716.253-X</t>
  </si>
  <si>
    <t>03/08 a 08/08</t>
  </si>
  <si>
    <t>Cumprimento judiciais de busca e apreensão</t>
  </si>
  <si>
    <t>Frederico Teixeira Santos Martins</t>
  </si>
  <si>
    <t>240.535-0</t>
  </si>
  <si>
    <t>Isabela Silva Valentim</t>
  </si>
  <si>
    <t>1.721.804-7</t>
  </si>
  <si>
    <t>03/08 a 06/08</t>
  </si>
  <si>
    <t>Priscila de Andrade Fernandes</t>
  </si>
  <si>
    <t>1.721.703-2</t>
  </si>
  <si>
    <t>1.721.176-X</t>
  </si>
  <si>
    <t>Wisllei Gustavo Mendes Salomão</t>
  </si>
  <si>
    <t>57.297-7</t>
  </si>
  <si>
    <t>20/08 A 23/08</t>
  </si>
  <si>
    <t>Mucio Nogueira de Sousa</t>
  </si>
  <si>
    <t>17/08 A 23/08</t>
  </si>
  <si>
    <t>18/08 A 22/08</t>
  </si>
  <si>
    <t>11/08 a 14/08</t>
  </si>
  <si>
    <t>12/08 a 15/08</t>
  </si>
  <si>
    <t>12/08 a 13/08</t>
  </si>
  <si>
    <t>18/08 a 21/08</t>
  </si>
  <si>
    <t>11/08 a 16/08</t>
  </si>
  <si>
    <t>Paula Márcia de Oliveira Dayrell</t>
  </si>
  <si>
    <t>233.689-8</t>
  </si>
  <si>
    <t>28/08 a 29/08</t>
  </si>
  <si>
    <t>Agente de Polícial de Custódia</t>
  </si>
  <si>
    <t>13/08 a 16/08</t>
  </si>
  <si>
    <t>Ana Karla Evangelista Ribeiro</t>
  </si>
  <si>
    <t>186.005-4</t>
  </si>
  <si>
    <t>Carla Fabíola Pereira da Silva</t>
  </si>
  <si>
    <t>194.091-0</t>
  </si>
  <si>
    <t>Fabiano Batista de Morais</t>
  </si>
  <si>
    <t>189.197-9</t>
  </si>
  <si>
    <t>Mário Gomes Braga Neto</t>
  </si>
  <si>
    <t>19/08 a 22/08</t>
  </si>
  <si>
    <t>Cumprimento de mandado de Busca e Apreensão/Mandado de prisão</t>
  </si>
  <si>
    <t>André de Macedo Tusco</t>
  </si>
  <si>
    <t>236.071-3</t>
  </si>
  <si>
    <t>Nicolas Miguel Oliveira de Lima</t>
  </si>
  <si>
    <t>1.721.716-4</t>
  </si>
  <si>
    <t>Emiliane Ribeiro dos Santos Carvalho</t>
  </si>
  <si>
    <t>1.721.857-8</t>
  </si>
  <si>
    <t>Edson Medina de Oliveira</t>
  </si>
  <si>
    <t>89.260-2</t>
  </si>
  <si>
    <t>14/08 a 15/08</t>
  </si>
  <si>
    <t>Igor Thiago Maux Lopes</t>
  </si>
  <si>
    <t>192.112-6</t>
  </si>
  <si>
    <t>Tiago Resende Brant</t>
  </si>
  <si>
    <t>236.130-2</t>
  </si>
  <si>
    <t>Álvaro Henrique Milhomem da Silva Santos</t>
  </si>
  <si>
    <t>231.046-5</t>
  </si>
  <si>
    <t>Marcelo Vasconcelos Dias</t>
  </si>
  <si>
    <t>230.856-8</t>
  </si>
  <si>
    <t>Maurício Victor Cassis</t>
  </si>
  <si>
    <t>231.443-6</t>
  </si>
  <si>
    <t>Jorge Vinícius Moura Campos</t>
  </si>
  <si>
    <t>Eder Charneski</t>
  </si>
  <si>
    <t>85.826-9</t>
  </si>
  <si>
    <t>Guilherme Rodrigues Barreto Regis</t>
  </si>
  <si>
    <t>58.391-X</t>
  </si>
  <si>
    <t>Gabriel Trinca Dutra</t>
  </si>
  <si>
    <t>1.721.368-1</t>
  </si>
  <si>
    <t>José Henrique Salgado Serwy</t>
  </si>
  <si>
    <t>222.111-X</t>
  </si>
  <si>
    <t>Renata Martino Caldeira</t>
  </si>
  <si>
    <t>1.716.216-5</t>
  </si>
  <si>
    <t>Marcia Valéria Mariani Quaresma Silveira</t>
  </si>
  <si>
    <t>62.070-X</t>
  </si>
  <si>
    <t>Paulo Lima</t>
  </si>
  <si>
    <t>58.319-7</t>
  </si>
  <si>
    <t>Tiago Leandro Freire Felix</t>
  </si>
  <si>
    <t>235.273-7</t>
  </si>
  <si>
    <t>Verificar até aqui. Diferença em torno de 41 reais.</t>
  </si>
  <si>
    <t>GOVERNO DO DISTRITO FEDERAL</t>
  </si>
  <si>
    <t>POLÍCIA CIVIL DO DISTRITO FEDERAL</t>
  </si>
  <si>
    <t>DIVISÃO DE ORÇAMENTO E FINANÇAS</t>
  </si>
  <si>
    <r>
      <t xml:space="preserve">PERÍODO
</t>
    </r>
    <r>
      <rPr>
        <b/>
        <sz val="12"/>
        <rFont val="Arial"/>
        <family val="2"/>
      </rPr>
      <t>Ex: 31/01 a 03/02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</si>
</sst>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6" formatCode="_(* #,##0.00_);_(* \(#,##0.00\);_(* \-??_);_(@_)"/>
  </numFmts>
  <fonts count="2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theme="1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color rgb="FFFF0000"/>
      <name val="Times New Roman"/>
      <family val="1"/>
    </font>
    <font>
      <sz val="18"/>
      <name val="Arial"/>
      <family val="2"/>
    </font>
    <font>
      <sz val="12"/>
      <name val="Arial"/>
      <family val="2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5" fillId="0" borderId="0" xfId="0" applyNumberFormat="1" applyFont="1"/>
    <xf numFmtId="8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  <xf numFmtId="49" fontId="6" fillId="5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vertical="center"/>
    </xf>
    <xf numFmtId="4" fontId="2" fillId="5" borderId="7" xfId="0" applyNumberFormat="1" applyFont="1" applyFill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49" fontId="6" fillId="5" borderId="7" xfId="0" applyNumberFormat="1" applyFont="1" applyFill="1" applyBorder="1" applyAlignment="1">
      <alignment vertical="center" wrapText="1"/>
    </xf>
    <xf numFmtId="4" fontId="6" fillId="5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9" fontId="6" fillId="5" borderId="7" xfId="0" applyNumberFormat="1" applyFont="1" applyFill="1" applyBorder="1" applyAlignment="1">
      <alignment vertical="center" wrapText="1" shrinkToFit="1"/>
    </xf>
    <xf numFmtId="3" fontId="6" fillId="5" borderId="7" xfId="0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6" fillId="5" borderId="8" xfId="0" applyFont="1" applyFill="1" applyBorder="1" applyAlignment="1">
      <alignment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166" fontId="14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9" fontId="6" fillId="5" borderId="11" xfId="0" applyNumberFormat="1" applyFont="1" applyFill="1" applyBorder="1" applyAlignment="1">
      <alignment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49" fontId="6" fillId="5" borderId="12" xfId="0" applyNumberFormat="1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166" fontId="2" fillId="0" borderId="7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5" borderId="7" xfId="0" applyFont="1" applyFill="1" applyBorder="1" applyAlignment="1">
      <alignment vertical="center"/>
    </xf>
    <xf numFmtId="4" fontId="2" fillId="5" borderId="7" xfId="0" applyNumberFormat="1" applyFont="1" applyFill="1" applyBorder="1" applyAlignment="1">
      <alignment vertical="center"/>
    </xf>
    <xf numFmtId="4" fontId="2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16" fontId="6" fillId="5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16" fontId="6" fillId="0" borderId="7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16" fontId="6" fillId="6" borderId="7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vertical="center"/>
    </xf>
    <xf numFmtId="18" fontId="6" fillId="5" borderId="7" xfId="0" applyNumberFormat="1" applyFont="1" applyFill="1" applyBorder="1" applyAlignment="1">
      <alignment horizontal="center" vertical="center" wrapText="1"/>
    </xf>
    <xf numFmtId="0" fontId="18" fillId="0" borderId="0" xfId="0" applyFont="1"/>
    <xf numFmtId="4" fontId="6" fillId="5" borderId="6" xfId="0" applyNumberFormat="1" applyFont="1" applyFill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right" vertical="center" wrapText="1"/>
    </xf>
    <xf numFmtId="16" fontId="6" fillId="5" borderId="7" xfId="0" quotePrefix="1" applyNumberFormat="1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left" vertical="center" wrapText="1"/>
    </xf>
    <xf numFmtId="0" fontId="20" fillId="5" borderId="6" xfId="0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4" fillId="5" borderId="7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20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4" fontId="0" fillId="0" borderId="0" xfId="0" applyNumberFormat="1"/>
    <xf numFmtId="0" fontId="11" fillId="5" borderId="6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16" fontId="11" fillId="5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166" fontId="2" fillId="0" borderId="8" xfId="0" applyNumberFormat="1" applyFont="1" applyBorder="1" applyAlignment="1">
      <alignment horizontal="righ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16" fontId="6" fillId="5" borderId="15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vertical="center" wrapText="1"/>
    </xf>
    <xf numFmtId="4" fontId="19" fillId="5" borderId="15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vertical="center"/>
    </xf>
    <xf numFmtId="0" fontId="6" fillId="5" borderId="15" xfId="0" applyFont="1" applyFill="1" applyBorder="1" applyAlignment="1">
      <alignment horizontal="center" vertical="center"/>
    </xf>
    <xf numFmtId="0" fontId="7" fillId="6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4" fontId="8" fillId="3" borderId="5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26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21" formatCode="dd/mmm"/>
      <fill>
        <patternFill patternType="solid">
          <fgColor indexed="26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26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0</xdr:colOff>
      <xdr:row>7</xdr:row>
      <xdr:rowOff>47625</xdr:rowOff>
    </xdr:to>
    <xdr:sp macro="" textlink="">
      <xdr:nvSpPr>
        <xdr:cNvPr id="3" name="AutoShape 1040">
          <a:extLst>
            <a:ext uri="{FF2B5EF4-FFF2-40B4-BE49-F238E27FC236}">
              <a16:creationId xmlns:a16="http://schemas.microsoft.com/office/drawing/2014/main" id="{CD2740B4-CA81-3C17-0799-399068189D16}"/>
            </a:ext>
          </a:extLst>
        </xdr:cNvPr>
        <xdr:cNvSpPr>
          <a:spLocks noChangeAspect="1" noChangeArrowheads="1"/>
        </xdr:cNvSpPr>
      </xdr:nvSpPr>
      <xdr:spPr bwMode="auto">
        <a:xfrm>
          <a:off x="0" y="171450"/>
          <a:ext cx="10525125" cy="1162050"/>
        </a:xfrm>
        <a:prstGeom prst="rect">
          <a:avLst/>
        </a:prstGeom>
        <a:noFill/>
        <a:ln w="9525" cmpd="thickThin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666750</xdr:colOff>
      <xdr:row>1</xdr:row>
      <xdr:rowOff>114300</xdr:rowOff>
    </xdr:from>
    <xdr:to>
      <xdr:col>6</xdr:col>
      <xdr:colOff>807138</xdr:colOff>
      <xdr:row>5</xdr:row>
      <xdr:rowOff>66675</xdr:rowOff>
    </xdr:to>
    <xdr:pic>
      <xdr:nvPicPr>
        <xdr:cNvPr id="8" name="Imagem 2" descr="Descrição: D:\Usuários\2354365\Desktop\Marca Horizontal GDF.png">
          <a:extLst>
            <a:ext uri="{FF2B5EF4-FFF2-40B4-BE49-F238E27FC236}">
              <a16:creationId xmlns:a16="http://schemas.microsoft.com/office/drawing/2014/main" id="{13038548-ABB6-448A-85FA-407D8A66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285750"/>
          <a:ext cx="278833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1905000</xdr:colOff>
      <xdr:row>0</xdr:row>
      <xdr:rowOff>161925</xdr:rowOff>
    </xdr:from>
    <xdr:to>
      <xdr:col>0</xdr:col>
      <xdr:colOff>3076575</xdr:colOff>
      <xdr:row>6</xdr:row>
      <xdr:rowOff>145625</xdr:rowOff>
    </xdr:to>
    <xdr:pic>
      <xdr:nvPicPr>
        <xdr:cNvPr id="9" name="Imagem 1" descr="Descrição: D:\Usuários\2354365\Desktop\Brasão PCDF.png">
          <a:extLst>
            <a:ext uri="{FF2B5EF4-FFF2-40B4-BE49-F238E27FC236}">
              <a16:creationId xmlns:a16="http://schemas.microsoft.com/office/drawing/2014/main" id="{1625C74A-72DC-4BA3-9CC9-25A85D5C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61925"/>
          <a:ext cx="1171575" cy="110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868605-E06F-41D1-A0B7-F92440BAC1EF}" name="Tabela1" displayName="Tabela1" ref="A9:G1536" totalsRowShown="0" headerRowDxfId="8" tableBorderDxfId="7">
  <autoFilter ref="A9:G1536" xr:uid="{01868605-E06F-41D1-A0B7-F92440BAC1EF}"/>
  <tableColumns count="7">
    <tableColumn id="4" xr3:uid="{204774C5-FA1C-4E3C-B33A-3CC40199C60C}" name="NOME DO SERVIDOR" dataDxfId="6"/>
    <tableColumn id="5" xr3:uid="{A547148C-0645-458D-AF01-1276CD87CC9A}" name="CARGO" dataDxfId="5"/>
    <tableColumn id="6" xr3:uid="{07F8D569-B99C-4433-B71A-93EBC32ABC61}" name="MATRÍCULA" dataDxfId="4"/>
    <tableColumn id="9" xr3:uid="{544FDFCE-2DB4-47AD-AFAD-B19E1A499A89}" name="PERÍODO_x000a_Ex: 31/01 a 03/02" dataDxfId="3"/>
    <tableColumn id="11" xr3:uid="{A58B1C14-6C3E-47D8-B311-40D7F7E9209E}" name="OBJETIVO" dataDxfId="2"/>
    <tableColumn id="12" xr3:uid="{66790D23-7D1A-44FF-B5EB-9BA55C2C0883}" name="VALOR R$ " dataDxfId="1"/>
    <tableColumn id="14" xr3:uid="{8F0FA075-B5C5-43DD-9513-A83A31D86C6B}" name="QUANTIDADE DE DIÁRIA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CF63-5D12-4EA1-B390-5528B8966879}">
  <dimension ref="A1:N1536"/>
  <sheetViews>
    <sheetView tabSelected="1" workbookViewId="0">
      <selection activeCell="G9" sqref="G9"/>
    </sheetView>
  </sheetViews>
  <sheetFormatPr defaultRowHeight="15.75" x14ac:dyDescent="0.25"/>
  <cols>
    <col min="1" max="1" width="47" style="8" bestFit="1" customWidth="1"/>
    <col min="2" max="2" width="28" style="9" customWidth="1"/>
    <col min="3" max="3" width="19.85546875" style="10" customWidth="1"/>
    <col min="4" max="4" width="25.85546875" style="11" bestFit="1" customWidth="1"/>
    <col min="5" max="5" width="19.42578125" customWidth="1"/>
    <col min="6" max="6" width="20.28515625" style="12" customWidth="1"/>
    <col min="7" max="7" width="22.140625" customWidth="1"/>
    <col min="8" max="8" width="41.28515625" customWidth="1"/>
    <col min="9" max="9" width="19" bestFit="1" customWidth="1"/>
    <col min="10" max="10" width="19.85546875" customWidth="1"/>
    <col min="11" max="11" width="31.42578125" bestFit="1" customWidth="1"/>
    <col min="12" max="12" width="16.42578125" bestFit="1" customWidth="1"/>
    <col min="13" max="13" width="84.42578125" customWidth="1"/>
    <col min="14" max="14" width="16.28515625" bestFit="1" customWidth="1"/>
    <col min="251" max="251" width="32.42578125" customWidth="1"/>
    <col min="252" max="252" width="20.7109375" customWidth="1"/>
    <col min="253" max="253" width="47" bestFit="1" customWidth="1"/>
    <col min="254" max="254" width="28" customWidth="1"/>
    <col min="255" max="255" width="17.28515625" customWidth="1"/>
    <col min="256" max="256" width="16.140625" bestFit="1" customWidth="1"/>
    <col min="257" max="257" width="33.28515625" bestFit="1" customWidth="1"/>
    <col min="258" max="258" width="25.85546875" bestFit="1" customWidth="1"/>
    <col min="259" max="259" width="12.5703125" customWidth="1"/>
    <col min="260" max="260" width="58.42578125" customWidth="1"/>
    <col min="261" max="261" width="27.7109375" bestFit="1" customWidth="1"/>
    <col min="262" max="262" width="41" customWidth="1"/>
    <col min="263" max="263" width="22.140625" customWidth="1"/>
    <col min="264" max="264" width="41.28515625" customWidth="1"/>
    <col min="265" max="265" width="19" bestFit="1" customWidth="1"/>
    <col min="266" max="266" width="19.85546875" customWidth="1"/>
    <col min="267" max="267" width="31.42578125" bestFit="1" customWidth="1"/>
    <col min="268" max="268" width="16.42578125" bestFit="1" customWidth="1"/>
    <col min="269" max="269" width="84.42578125" customWidth="1"/>
    <col min="270" max="270" width="16.28515625" bestFit="1" customWidth="1"/>
    <col min="507" max="507" width="32.42578125" customWidth="1"/>
    <col min="508" max="508" width="20.7109375" customWidth="1"/>
    <col min="509" max="509" width="47" bestFit="1" customWidth="1"/>
    <col min="510" max="510" width="28" customWidth="1"/>
    <col min="511" max="511" width="17.28515625" customWidth="1"/>
    <col min="512" max="512" width="16.140625" bestFit="1" customWidth="1"/>
    <col min="513" max="513" width="33.28515625" bestFit="1" customWidth="1"/>
    <col min="514" max="514" width="25.85546875" bestFit="1" customWidth="1"/>
    <col min="515" max="515" width="12.5703125" customWidth="1"/>
    <col min="516" max="516" width="58.42578125" customWidth="1"/>
    <col min="517" max="517" width="27.7109375" bestFit="1" customWidth="1"/>
    <col min="518" max="518" width="41" customWidth="1"/>
    <col min="519" max="519" width="22.140625" customWidth="1"/>
    <col min="520" max="520" width="41.28515625" customWidth="1"/>
    <col min="521" max="521" width="19" bestFit="1" customWidth="1"/>
    <col min="522" max="522" width="19.85546875" customWidth="1"/>
    <col min="523" max="523" width="31.42578125" bestFit="1" customWidth="1"/>
    <col min="524" max="524" width="16.42578125" bestFit="1" customWidth="1"/>
    <col min="525" max="525" width="84.42578125" customWidth="1"/>
    <col min="526" max="526" width="16.28515625" bestFit="1" customWidth="1"/>
    <col min="763" max="763" width="32.42578125" customWidth="1"/>
    <col min="764" max="764" width="20.7109375" customWidth="1"/>
    <col min="765" max="765" width="47" bestFit="1" customWidth="1"/>
    <col min="766" max="766" width="28" customWidth="1"/>
    <col min="767" max="767" width="17.28515625" customWidth="1"/>
    <col min="768" max="768" width="16.140625" bestFit="1" customWidth="1"/>
    <col min="769" max="769" width="33.28515625" bestFit="1" customWidth="1"/>
    <col min="770" max="770" width="25.85546875" bestFit="1" customWidth="1"/>
    <col min="771" max="771" width="12.5703125" customWidth="1"/>
    <col min="772" max="772" width="58.42578125" customWidth="1"/>
    <col min="773" max="773" width="27.7109375" bestFit="1" customWidth="1"/>
    <col min="774" max="774" width="41" customWidth="1"/>
    <col min="775" max="775" width="22.140625" customWidth="1"/>
    <col min="776" max="776" width="41.28515625" customWidth="1"/>
    <col min="777" max="777" width="19" bestFit="1" customWidth="1"/>
    <col min="778" max="778" width="19.85546875" customWidth="1"/>
    <col min="779" max="779" width="31.42578125" bestFit="1" customWidth="1"/>
    <col min="780" max="780" width="16.42578125" bestFit="1" customWidth="1"/>
    <col min="781" max="781" width="84.42578125" customWidth="1"/>
    <col min="782" max="782" width="16.28515625" bestFit="1" customWidth="1"/>
    <col min="1019" max="1019" width="32.42578125" customWidth="1"/>
    <col min="1020" max="1020" width="20.7109375" customWidth="1"/>
    <col min="1021" max="1021" width="47" bestFit="1" customWidth="1"/>
    <col min="1022" max="1022" width="28" customWidth="1"/>
    <col min="1023" max="1023" width="17.28515625" customWidth="1"/>
    <col min="1024" max="1024" width="16.140625" bestFit="1" customWidth="1"/>
    <col min="1025" max="1025" width="33.28515625" bestFit="1" customWidth="1"/>
    <col min="1026" max="1026" width="25.85546875" bestFit="1" customWidth="1"/>
    <col min="1027" max="1027" width="12.5703125" customWidth="1"/>
    <col min="1028" max="1028" width="58.42578125" customWidth="1"/>
    <col min="1029" max="1029" width="27.7109375" bestFit="1" customWidth="1"/>
    <col min="1030" max="1030" width="41" customWidth="1"/>
    <col min="1031" max="1031" width="22.140625" customWidth="1"/>
    <col min="1032" max="1032" width="41.28515625" customWidth="1"/>
    <col min="1033" max="1033" width="19" bestFit="1" customWidth="1"/>
    <col min="1034" max="1034" width="19.85546875" customWidth="1"/>
    <col min="1035" max="1035" width="31.42578125" bestFit="1" customWidth="1"/>
    <col min="1036" max="1036" width="16.42578125" bestFit="1" customWidth="1"/>
    <col min="1037" max="1037" width="84.42578125" customWidth="1"/>
    <col min="1038" max="1038" width="16.28515625" bestFit="1" customWidth="1"/>
    <col min="1275" max="1275" width="32.42578125" customWidth="1"/>
    <col min="1276" max="1276" width="20.7109375" customWidth="1"/>
    <col min="1277" max="1277" width="47" bestFit="1" customWidth="1"/>
    <col min="1278" max="1278" width="28" customWidth="1"/>
    <col min="1279" max="1279" width="17.28515625" customWidth="1"/>
    <col min="1280" max="1280" width="16.140625" bestFit="1" customWidth="1"/>
    <col min="1281" max="1281" width="33.28515625" bestFit="1" customWidth="1"/>
    <col min="1282" max="1282" width="25.85546875" bestFit="1" customWidth="1"/>
    <col min="1283" max="1283" width="12.5703125" customWidth="1"/>
    <col min="1284" max="1284" width="58.42578125" customWidth="1"/>
    <col min="1285" max="1285" width="27.7109375" bestFit="1" customWidth="1"/>
    <col min="1286" max="1286" width="41" customWidth="1"/>
    <col min="1287" max="1287" width="22.140625" customWidth="1"/>
    <col min="1288" max="1288" width="41.28515625" customWidth="1"/>
    <col min="1289" max="1289" width="19" bestFit="1" customWidth="1"/>
    <col min="1290" max="1290" width="19.85546875" customWidth="1"/>
    <col min="1291" max="1291" width="31.42578125" bestFit="1" customWidth="1"/>
    <col min="1292" max="1292" width="16.42578125" bestFit="1" customWidth="1"/>
    <col min="1293" max="1293" width="84.42578125" customWidth="1"/>
    <col min="1294" max="1294" width="16.28515625" bestFit="1" customWidth="1"/>
    <col min="1531" max="1531" width="32.42578125" customWidth="1"/>
    <col min="1532" max="1532" width="20.7109375" customWidth="1"/>
    <col min="1533" max="1533" width="47" bestFit="1" customWidth="1"/>
    <col min="1534" max="1534" width="28" customWidth="1"/>
    <col min="1535" max="1535" width="17.28515625" customWidth="1"/>
    <col min="1536" max="1536" width="16.140625" bestFit="1" customWidth="1"/>
    <col min="1537" max="1537" width="33.28515625" bestFit="1" customWidth="1"/>
    <col min="1538" max="1538" width="25.85546875" bestFit="1" customWidth="1"/>
    <col min="1539" max="1539" width="12.5703125" customWidth="1"/>
    <col min="1540" max="1540" width="58.42578125" customWidth="1"/>
    <col min="1541" max="1541" width="27.7109375" bestFit="1" customWidth="1"/>
    <col min="1542" max="1542" width="41" customWidth="1"/>
    <col min="1543" max="1543" width="22.140625" customWidth="1"/>
    <col min="1544" max="1544" width="41.28515625" customWidth="1"/>
    <col min="1545" max="1545" width="19" bestFit="1" customWidth="1"/>
    <col min="1546" max="1546" width="19.85546875" customWidth="1"/>
    <col min="1547" max="1547" width="31.42578125" bestFit="1" customWidth="1"/>
    <col min="1548" max="1548" width="16.42578125" bestFit="1" customWidth="1"/>
    <col min="1549" max="1549" width="84.42578125" customWidth="1"/>
    <col min="1550" max="1550" width="16.28515625" bestFit="1" customWidth="1"/>
    <col min="1787" max="1787" width="32.42578125" customWidth="1"/>
    <col min="1788" max="1788" width="20.7109375" customWidth="1"/>
    <col min="1789" max="1789" width="47" bestFit="1" customWidth="1"/>
    <col min="1790" max="1790" width="28" customWidth="1"/>
    <col min="1791" max="1791" width="17.28515625" customWidth="1"/>
    <col min="1792" max="1792" width="16.140625" bestFit="1" customWidth="1"/>
    <col min="1793" max="1793" width="33.28515625" bestFit="1" customWidth="1"/>
    <col min="1794" max="1794" width="25.85546875" bestFit="1" customWidth="1"/>
    <col min="1795" max="1795" width="12.5703125" customWidth="1"/>
    <col min="1796" max="1796" width="58.42578125" customWidth="1"/>
    <col min="1797" max="1797" width="27.7109375" bestFit="1" customWidth="1"/>
    <col min="1798" max="1798" width="41" customWidth="1"/>
    <col min="1799" max="1799" width="22.140625" customWidth="1"/>
    <col min="1800" max="1800" width="41.28515625" customWidth="1"/>
    <col min="1801" max="1801" width="19" bestFit="1" customWidth="1"/>
    <col min="1802" max="1802" width="19.85546875" customWidth="1"/>
    <col min="1803" max="1803" width="31.42578125" bestFit="1" customWidth="1"/>
    <col min="1804" max="1804" width="16.42578125" bestFit="1" customWidth="1"/>
    <col min="1805" max="1805" width="84.42578125" customWidth="1"/>
    <col min="1806" max="1806" width="16.28515625" bestFit="1" customWidth="1"/>
    <col min="2043" max="2043" width="32.42578125" customWidth="1"/>
    <col min="2044" max="2044" width="20.7109375" customWidth="1"/>
    <col min="2045" max="2045" width="47" bestFit="1" customWidth="1"/>
    <col min="2046" max="2046" width="28" customWidth="1"/>
    <col min="2047" max="2047" width="17.28515625" customWidth="1"/>
    <col min="2048" max="2048" width="16.140625" bestFit="1" customWidth="1"/>
    <col min="2049" max="2049" width="33.28515625" bestFit="1" customWidth="1"/>
    <col min="2050" max="2050" width="25.85546875" bestFit="1" customWidth="1"/>
    <col min="2051" max="2051" width="12.5703125" customWidth="1"/>
    <col min="2052" max="2052" width="58.42578125" customWidth="1"/>
    <col min="2053" max="2053" width="27.7109375" bestFit="1" customWidth="1"/>
    <col min="2054" max="2054" width="41" customWidth="1"/>
    <col min="2055" max="2055" width="22.140625" customWidth="1"/>
    <col min="2056" max="2056" width="41.28515625" customWidth="1"/>
    <col min="2057" max="2057" width="19" bestFit="1" customWidth="1"/>
    <col min="2058" max="2058" width="19.85546875" customWidth="1"/>
    <col min="2059" max="2059" width="31.42578125" bestFit="1" customWidth="1"/>
    <col min="2060" max="2060" width="16.42578125" bestFit="1" customWidth="1"/>
    <col min="2061" max="2061" width="84.42578125" customWidth="1"/>
    <col min="2062" max="2062" width="16.28515625" bestFit="1" customWidth="1"/>
    <col min="2299" max="2299" width="32.42578125" customWidth="1"/>
    <col min="2300" max="2300" width="20.7109375" customWidth="1"/>
    <col min="2301" max="2301" width="47" bestFit="1" customWidth="1"/>
    <col min="2302" max="2302" width="28" customWidth="1"/>
    <col min="2303" max="2303" width="17.28515625" customWidth="1"/>
    <col min="2304" max="2304" width="16.140625" bestFit="1" customWidth="1"/>
    <col min="2305" max="2305" width="33.28515625" bestFit="1" customWidth="1"/>
    <col min="2306" max="2306" width="25.85546875" bestFit="1" customWidth="1"/>
    <col min="2307" max="2307" width="12.5703125" customWidth="1"/>
    <col min="2308" max="2308" width="58.42578125" customWidth="1"/>
    <col min="2309" max="2309" width="27.7109375" bestFit="1" customWidth="1"/>
    <col min="2310" max="2310" width="41" customWidth="1"/>
    <col min="2311" max="2311" width="22.140625" customWidth="1"/>
    <col min="2312" max="2312" width="41.28515625" customWidth="1"/>
    <col min="2313" max="2313" width="19" bestFit="1" customWidth="1"/>
    <col min="2314" max="2314" width="19.85546875" customWidth="1"/>
    <col min="2315" max="2315" width="31.42578125" bestFit="1" customWidth="1"/>
    <col min="2316" max="2316" width="16.42578125" bestFit="1" customWidth="1"/>
    <col min="2317" max="2317" width="84.42578125" customWidth="1"/>
    <col min="2318" max="2318" width="16.28515625" bestFit="1" customWidth="1"/>
    <col min="2555" max="2555" width="32.42578125" customWidth="1"/>
    <col min="2556" max="2556" width="20.7109375" customWidth="1"/>
    <col min="2557" max="2557" width="47" bestFit="1" customWidth="1"/>
    <col min="2558" max="2558" width="28" customWidth="1"/>
    <col min="2559" max="2559" width="17.28515625" customWidth="1"/>
    <col min="2560" max="2560" width="16.140625" bestFit="1" customWidth="1"/>
    <col min="2561" max="2561" width="33.28515625" bestFit="1" customWidth="1"/>
    <col min="2562" max="2562" width="25.85546875" bestFit="1" customWidth="1"/>
    <col min="2563" max="2563" width="12.5703125" customWidth="1"/>
    <col min="2564" max="2564" width="58.42578125" customWidth="1"/>
    <col min="2565" max="2565" width="27.7109375" bestFit="1" customWidth="1"/>
    <col min="2566" max="2566" width="41" customWidth="1"/>
    <col min="2567" max="2567" width="22.140625" customWidth="1"/>
    <col min="2568" max="2568" width="41.28515625" customWidth="1"/>
    <col min="2569" max="2569" width="19" bestFit="1" customWidth="1"/>
    <col min="2570" max="2570" width="19.85546875" customWidth="1"/>
    <col min="2571" max="2571" width="31.42578125" bestFit="1" customWidth="1"/>
    <col min="2572" max="2572" width="16.42578125" bestFit="1" customWidth="1"/>
    <col min="2573" max="2573" width="84.42578125" customWidth="1"/>
    <col min="2574" max="2574" width="16.28515625" bestFit="1" customWidth="1"/>
    <col min="2811" max="2811" width="32.42578125" customWidth="1"/>
    <col min="2812" max="2812" width="20.7109375" customWidth="1"/>
    <col min="2813" max="2813" width="47" bestFit="1" customWidth="1"/>
    <col min="2814" max="2814" width="28" customWidth="1"/>
    <col min="2815" max="2815" width="17.28515625" customWidth="1"/>
    <col min="2816" max="2816" width="16.140625" bestFit="1" customWidth="1"/>
    <col min="2817" max="2817" width="33.28515625" bestFit="1" customWidth="1"/>
    <col min="2818" max="2818" width="25.85546875" bestFit="1" customWidth="1"/>
    <col min="2819" max="2819" width="12.5703125" customWidth="1"/>
    <col min="2820" max="2820" width="58.42578125" customWidth="1"/>
    <col min="2821" max="2821" width="27.7109375" bestFit="1" customWidth="1"/>
    <col min="2822" max="2822" width="41" customWidth="1"/>
    <col min="2823" max="2823" width="22.140625" customWidth="1"/>
    <col min="2824" max="2824" width="41.28515625" customWidth="1"/>
    <col min="2825" max="2825" width="19" bestFit="1" customWidth="1"/>
    <col min="2826" max="2826" width="19.85546875" customWidth="1"/>
    <col min="2827" max="2827" width="31.42578125" bestFit="1" customWidth="1"/>
    <col min="2828" max="2828" width="16.42578125" bestFit="1" customWidth="1"/>
    <col min="2829" max="2829" width="84.42578125" customWidth="1"/>
    <col min="2830" max="2830" width="16.28515625" bestFit="1" customWidth="1"/>
    <col min="3067" max="3067" width="32.42578125" customWidth="1"/>
    <col min="3068" max="3068" width="20.7109375" customWidth="1"/>
    <col min="3069" max="3069" width="47" bestFit="1" customWidth="1"/>
    <col min="3070" max="3070" width="28" customWidth="1"/>
    <col min="3071" max="3071" width="17.28515625" customWidth="1"/>
    <col min="3072" max="3072" width="16.140625" bestFit="1" customWidth="1"/>
    <col min="3073" max="3073" width="33.28515625" bestFit="1" customWidth="1"/>
    <col min="3074" max="3074" width="25.85546875" bestFit="1" customWidth="1"/>
    <col min="3075" max="3075" width="12.5703125" customWidth="1"/>
    <col min="3076" max="3076" width="58.42578125" customWidth="1"/>
    <col min="3077" max="3077" width="27.7109375" bestFit="1" customWidth="1"/>
    <col min="3078" max="3078" width="41" customWidth="1"/>
    <col min="3079" max="3079" width="22.140625" customWidth="1"/>
    <col min="3080" max="3080" width="41.28515625" customWidth="1"/>
    <col min="3081" max="3081" width="19" bestFit="1" customWidth="1"/>
    <col min="3082" max="3082" width="19.85546875" customWidth="1"/>
    <col min="3083" max="3083" width="31.42578125" bestFit="1" customWidth="1"/>
    <col min="3084" max="3084" width="16.42578125" bestFit="1" customWidth="1"/>
    <col min="3085" max="3085" width="84.42578125" customWidth="1"/>
    <col min="3086" max="3086" width="16.28515625" bestFit="1" customWidth="1"/>
    <col min="3323" max="3323" width="32.42578125" customWidth="1"/>
    <col min="3324" max="3324" width="20.7109375" customWidth="1"/>
    <col min="3325" max="3325" width="47" bestFit="1" customWidth="1"/>
    <col min="3326" max="3326" width="28" customWidth="1"/>
    <col min="3327" max="3327" width="17.28515625" customWidth="1"/>
    <col min="3328" max="3328" width="16.140625" bestFit="1" customWidth="1"/>
    <col min="3329" max="3329" width="33.28515625" bestFit="1" customWidth="1"/>
    <col min="3330" max="3330" width="25.85546875" bestFit="1" customWidth="1"/>
    <col min="3331" max="3331" width="12.5703125" customWidth="1"/>
    <col min="3332" max="3332" width="58.42578125" customWidth="1"/>
    <col min="3333" max="3333" width="27.7109375" bestFit="1" customWidth="1"/>
    <col min="3334" max="3334" width="41" customWidth="1"/>
    <col min="3335" max="3335" width="22.140625" customWidth="1"/>
    <col min="3336" max="3336" width="41.28515625" customWidth="1"/>
    <col min="3337" max="3337" width="19" bestFit="1" customWidth="1"/>
    <col min="3338" max="3338" width="19.85546875" customWidth="1"/>
    <col min="3339" max="3339" width="31.42578125" bestFit="1" customWidth="1"/>
    <col min="3340" max="3340" width="16.42578125" bestFit="1" customWidth="1"/>
    <col min="3341" max="3341" width="84.42578125" customWidth="1"/>
    <col min="3342" max="3342" width="16.28515625" bestFit="1" customWidth="1"/>
    <col min="3579" max="3579" width="32.42578125" customWidth="1"/>
    <col min="3580" max="3580" width="20.7109375" customWidth="1"/>
    <col min="3581" max="3581" width="47" bestFit="1" customWidth="1"/>
    <col min="3582" max="3582" width="28" customWidth="1"/>
    <col min="3583" max="3583" width="17.28515625" customWidth="1"/>
    <col min="3584" max="3584" width="16.140625" bestFit="1" customWidth="1"/>
    <col min="3585" max="3585" width="33.28515625" bestFit="1" customWidth="1"/>
    <col min="3586" max="3586" width="25.85546875" bestFit="1" customWidth="1"/>
    <col min="3587" max="3587" width="12.5703125" customWidth="1"/>
    <col min="3588" max="3588" width="58.42578125" customWidth="1"/>
    <col min="3589" max="3589" width="27.7109375" bestFit="1" customWidth="1"/>
    <col min="3590" max="3590" width="41" customWidth="1"/>
    <col min="3591" max="3591" width="22.140625" customWidth="1"/>
    <col min="3592" max="3592" width="41.28515625" customWidth="1"/>
    <col min="3593" max="3593" width="19" bestFit="1" customWidth="1"/>
    <col min="3594" max="3594" width="19.85546875" customWidth="1"/>
    <col min="3595" max="3595" width="31.42578125" bestFit="1" customWidth="1"/>
    <col min="3596" max="3596" width="16.42578125" bestFit="1" customWidth="1"/>
    <col min="3597" max="3597" width="84.42578125" customWidth="1"/>
    <col min="3598" max="3598" width="16.28515625" bestFit="1" customWidth="1"/>
    <col min="3835" max="3835" width="32.42578125" customWidth="1"/>
    <col min="3836" max="3836" width="20.7109375" customWidth="1"/>
    <col min="3837" max="3837" width="47" bestFit="1" customWidth="1"/>
    <col min="3838" max="3838" width="28" customWidth="1"/>
    <col min="3839" max="3839" width="17.28515625" customWidth="1"/>
    <col min="3840" max="3840" width="16.140625" bestFit="1" customWidth="1"/>
    <col min="3841" max="3841" width="33.28515625" bestFit="1" customWidth="1"/>
    <col min="3842" max="3842" width="25.85546875" bestFit="1" customWidth="1"/>
    <col min="3843" max="3843" width="12.5703125" customWidth="1"/>
    <col min="3844" max="3844" width="58.42578125" customWidth="1"/>
    <col min="3845" max="3845" width="27.7109375" bestFit="1" customWidth="1"/>
    <col min="3846" max="3846" width="41" customWidth="1"/>
    <col min="3847" max="3847" width="22.140625" customWidth="1"/>
    <col min="3848" max="3848" width="41.28515625" customWidth="1"/>
    <col min="3849" max="3849" width="19" bestFit="1" customWidth="1"/>
    <col min="3850" max="3850" width="19.85546875" customWidth="1"/>
    <col min="3851" max="3851" width="31.42578125" bestFit="1" customWidth="1"/>
    <col min="3852" max="3852" width="16.42578125" bestFit="1" customWidth="1"/>
    <col min="3853" max="3853" width="84.42578125" customWidth="1"/>
    <col min="3854" max="3854" width="16.28515625" bestFit="1" customWidth="1"/>
    <col min="4091" max="4091" width="32.42578125" customWidth="1"/>
    <col min="4092" max="4092" width="20.7109375" customWidth="1"/>
    <col min="4093" max="4093" width="47" bestFit="1" customWidth="1"/>
    <col min="4094" max="4094" width="28" customWidth="1"/>
    <col min="4095" max="4095" width="17.28515625" customWidth="1"/>
    <col min="4096" max="4096" width="16.140625" bestFit="1" customWidth="1"/>
    <col min="4097" max="4097" width="33.28515625" bestFit="1" customWidth="1"/>
    <col min="4098" max="4098" width="25.85546875" bestFit="1" customWidth="1"/>
    <col min="4099" max="4099" width="12.5703125" customWidth="1"/>
    <col min="4100" max="4100" width="58.42578125" customWidth="1"/>
    <col min="4101" max="4101" width="27.7109375" bestFit="1" customWidth="1"/>
    <col min="4102" max="4102" width="41" customWidth="1"/>
    <col min="4103" max="4103" width="22.140625" customWidth="1"/>
    <col min="4104" max="4104" width="41.28515625" customWidth="1"/>
    <col min="4105" max="4105" width="19" bestFit="1" customWidth="1"/>
    <col min="4106" max="4106" width="19.85546875" customWidth="1"/>
    <col min="4107" max="4107" width="31.42578125" bestFit="1" customWidth="1"/>
    <col min="4108" max="4108" width="16.42578125" bestFit="1" customWidth="1"/>
    <col min="4109" max="4109" width="84.42578125" customWidth="1"/>
    <col min="4110" max="4110" width="16.28515625" bestFit="1" customWidth="1"/>
    <col min="4347" max="4347" width="32.42578125" customWidth="1"/>
    <col min="4348" max="4348" width="20.7109375" customWidth="1"/>
    <col min="4349" max="4349" width="47" bestFit="1" customWidth="1"/>
    <col min="4350" max="4350" width="28" customWidth="1"/>
    <col min="4351" max="4351" width="17.28515625" customWidth="1"/>
    <col min="4352" max="4352" width="16.140625" bestFit="1" customWidth="1"/>
    <col min="4353" max="4353" width="33.28515625" bestFit="1" customWidth="1"/>
    <col min="4354" max="4354" width="25.85546875" bestFit="1" customWidth="1"/>
    <col min="4355" max="4355" width="12.5703125" customWidth="1"/>
    <col min="4356" max="4356" width="58.42578125" customWidth="1"/>
    <col min="4357" max="4357" width="27.7109375" bestFit="1" customWidth="1"/>
    <col min="4358" max="4358" width="41" customWidth="1"/>
    <col min="4359" max="4359" width="22.140625" customWidth="1"/>
    <col min="4360" max="4360" width="41.28515625" customWidth="1"/>
    <col min="4361" max="4361" width="19" bestFit="1" customWidth="1"/>
    <col min="4362" max="4362" width="19.85546875" customWidth="1"/>
    <col min="4363" max="4363" width="31.42578125" bestFit="1" customWidth="1"/>
    <col min="4364" max="4364" width="16.42578125" bestFit="1" customWidth="1"/>
    <col min="4365" max="4365" width="84.42578125" customWidth="1"/>
    <col min="4366" max="4366" width="16.28515625" bestFit="1" customWidth="1"/>
    <col min="4603" max="4603" width="32.42578125" customWidth="1"/>
    <col min="4604" max="4604" width="20.7109375" customWidth="1"/>
    <col min="4605" max="4605" width="47" bestFit="1" customWidth="1"/>
    <col min="4606" max="4606" width="28" customWidth="1"/>
    <col min="4607" max="4607" width="17.28515625" customWidth="1"/>
    <col min="4608" max="4608" width="16.140625" bestFit="1" customWidth="1"/>
    <col min="4609" max="4609" width="33.28515625" bestFit="1" customWidth="1"/>
    <col min="4610" max="4610" width="25.85546875" bestFit="1" customWidth="1"/>
    <col min="4611" max="4611" width="12.5703125" customWidth="1"/>
    <col min="4612" max="4612" width="58.42578125" customWidth="1"/>
    <col min="4613" max="4613" width="27.7109375" bestFit="1" customWidth="1"/>
    <col min="4614" max="4614" width="41" customWidth="1"/>
    <col min="4615" max="4615" width="22.140625" customWidth="1"/>
    <col min="4616" max="4616" width="41.28515625" customWidth="1"/>
    <col min="4617" max="4617" width="19" bestFit="1" customWidth="1"/>
    <col min="4618" max="4618" width="19.85546875" customWidth="1"/>
    <col min="4619" max="4619" width="31.42578125" bestFit="1" customWidth="1"/>
    <col min="4620" max="4620" width="16.42578125" bestFit="1" customWidth="1"/>
    <col min="4621" max="4621" width="84.42578125" customWidth="1"/>
    <col min="4622" max="4622" width="16.28515625" bestFit="1" customWidth="1"/>
    <col min="4859" max="4859" width="32.42578125" customWidth="1"/>
    <col min="4860" max="4860" width="20.7109375" customWidth="1"/>
    <col min="4861" max="4861" width="47" bestFit="1" customWidth="1"/>
    <col min="4862" max="4862" width="28" customWidth="1"/>
    <col min="4863" max="4863" width="17.28515625" customWidth="1"/>
    <col min="4864" max="4864" width="16.140625" bestFit="1" customWidth="1"/>
    <col min="4865" max="4865" width="33.28515625" bestFit="1" customWidth="1"/>
    <col min="4866" max="4866" width="25.85546875" bestFit="1" customWidth="1"/>
    <col min="4867" max="4867" width="12.5703125" customWidth="1"/>
    <col min="4868" max="4868" width="58.42578125" customWidth="1"/>
    <col min="4869" max="4869" width="27.7109375" bestFit="1" customWidth="1"/>
    <col min="4870" max="4870" width="41" customWidth="1"/>
    <col min="4871" max="4871" width="22.140625" customWidth="1"/>
    <col min="4872" max="4872" width="41.28515625" customWidth="1"/>
    <col min="4873" max="4873" width="19" bestFit="1" customWidth="1"/>
    <col min="4874" max="4874" width="19.85546875" customWidth="1"/>
    <col min="4875" max="4875" width="31.42578125" bestFit="1" customWidth="1"/>
    <col min="4876" max="4876" width="16.42578125" bestFit="1" customWidth="1"/>
    <col min="4877" max="4877" width="84.42578125" customWidth="1"/>
    <col min="4878" max="4878" width="16.28515625" bestFit="1" customWidth="1"/>
    <col min="5115" max="5115" width="32.42578125" customWidth="1"/>
    <col min="5116" max="5116" width="20.7109375" customWidth="1"/>
    <col min="5117" max="5117" width="47" bestFit="1" customWidth="1"/>
    <col min="5118" max="5118" width="28" customWidth="1"/>
    <col min="5119" max="5119" width="17.28515625" customWidth="1"/>
    <col min="5120" max="5120" width="16.140625" bestFit="1" customWidth="1"/>
    <col min="5121" max="5121" width="33.28515625" bestFit="1" customWidth="1"/>
    <col min="5122" max="5122" width="25.85546875" bestFit="1" customWidth="1"/>
    <col min="5123" max="5123" width="12.5703125" customWidth="1"/>
    <col min="5124" max="5124" width="58.42578125" customWidth="1"/>
    <col min="5125" max="5125" width="27.7109375" bestFit="1" customWidth="1"/>
    <col min="5126" max="5126" width="41" customWidth="1"/>
    <col min="5127" max="5127" width="22.140625" customWidth="1"/>
    <col min="5128" max="5128" width="41.28515625" customWidth="1"/>
    <col min="5129" max="5129" width="19" bestFit="1" customWidth="1"/>
    <col min="5130" max="5130" width="19.85546875" customWidth="1"/>
    <col min="5131" max="5131" width="31.42578125" bestFit="1" customWidth="1"/>
    <col min="5132" max="5132" width="16.42578125" bestFit="1" customWidth="1"/>
    <col min="5133" max="5133" width="84.42578125" customWidth="1"/>
    <col min="5134" max="5134" width="16.28515625" bestFit="1" customWidth="1"/>
    <col min="5371" max="5371" width="32.42578125" customWidth="1"/>
    <col min="5372" max="5372" width="20.7109375" customWidth="1"/>
    <col min="5373" max="5373" width="47" bestFit="1" customWidth="1"/>
    <col min="5374" max="5374" width="28" customWidth="1"/>
    <col min="5375" max="5375" width="17.28515625" customWidth="1"/>
    <col min="5376" max="5376" width="16.140625" bestFit="1" customWidth="1"/>
    <col min="5377" max="5377" width="33.28515625" bestFit="1" customWidth="1"/>
    <col min="5378" max="5378" width="25.85546875" bestFit="1" customWidth="1"/>
    <col min="5379" max="5379" width="12.5703125" customWidth="1"/>
    <col min="5380" max="5380" width="58.42578125" customWidth="1"/>
    <col min="5381" max="5381" width="27.7109375" bestFit="1" customWidth="1"/>
    <col min="5382" max="5382" width="41" customWidth="1"/>
    <col min="5383" max="5383" width="22.140625" customWidth="1"/>
    <col min="5384" max="5384" width="41.28515625" customWidth="1"/>
    <col min="5385" max="5385" width="19" bestFit="1" customWidth="1"/>
    <col min="5386" max="5386" width="19.85546875" customWidth="1"/>
    <col min="5387" max="5387" width="31.42578125" bestFit="1" customWidth="1"/>
    <col min="5388" max="5388" width="16.42578125" bestFit="1" customWidth="1"/>
    <col min="5389" max="5389" width="84.42578125" customWidth="1"/>
    <col min="5390" max="5390" width="16.28515625" bestFit="1" customWidth="1"/>
    <col min="5627" max="5627" width="32.42578125" customWidth="1"/>
    <col min="5628" max="5628" width="20.7109375" customWidth="1"/>
    <col min="5629" max="5629" width="47" bestFit="1" customWidth="1"/>
    <col min="5630" max="5630" width="28" customWidth="1"/>
    <col min="5631" max="5631" width="17.28515625" customWidth="1"/>
    <col min="5632" max="5632" width="16.140625" bestFit="1" customWidth="1"/>
    <col min="5633" max="5633" width="33.28515625" bestFit="1" customWidth="1"/>
    <col min="5634" max="5634" width="25.85546875" bestFit="1" customWidth="1"/>
    <col min="5635" max="5635" width="12.5703125" customWidth="1"/>
    <col min="5636" max="5636" width="58.42578125" customWidth="1"/>
    <col min="5637" max="5637" width="27.7109375" bestFit="1" customWidth="1"/>
    <col min="5638" max="5638" width="41" customWidth="1"/>
    <col min="5639" max="5639" width="22.140625" customWidth="1"/>
    <col min="5640" max="5640" width="41.28515625" customWidth="1"/>
    <col min="5641" max="5641" width="19" bestFit="1" customWidth="1"/>
    <col min="5642" max="5642" width="19.85546875" customWidth="1"/>
    <col min="5643" max="5643" width="31.42578125" bestFit="1" customWidth="1"/>
    <col min="5644" max="5644" width="16.42578125" bestFit="1" customWidth="1"/>
    <col min="5645" max="5645" width="84.42578125" customWidth="1"/>
    <col min="5646" max="5646" width="16.28515625" bestFit="1" customWidth="1"/>
    <col min="5883" max="5883" width="32.42578125" customWidth="1"/>
    <col min="5884" max="5884" width="20.7109375" customWidth="1"/>
    <col min="5885" max="5885" width="47" bestFit="1" customWidth="1"/>
    <col min="5886" max="5886" width="28" customWidth="1"/>
    <col min="5887" max="5887" width="17.28515625" customWidth="1"/>
    <col min="5888" max="5888" width="16.140625" bestFit="1" customWidth="1"/>
    <col min="5889" max="5889" width="33.28515625" bestFit="1" customWidth="1"/>
    <col min="5890" max="5890" width="25.85546875" bestFit="1" customWidth="1"/>
    <col min="5891" max="5891" width="12.5703125" customWidth="1"/>
    <col min="5892" max="5892" width="58.42578125" customWidth="1"/>
    <col min="5893" max="5893" width="27.7109375" bestFit="1" customWidth="1"/>
    <col min="5894" max="5894" width="41" customWidth="1"/>
    <col min="5895" max="5895" width="22.140625" customWidth="1"/>
    <col min="5896" max="5896" width="41.28515625" customWidth="1"/>
    <col min="5897" max="5897" width="19" bestFit="1" customWidth="1"/>
    <col min="5898" max="5898" width="19.85546875" customWidth="1"/>
    <col min="5899" max="5899" width="31.42578125" bestFit="1" customWidth="1"/>
    <col min="5900" max="5900" width="16.42578125" bestFit="1" customWidth="1"/>
    <col min="5901" max="5901" width="84.42578125" customWidth="1"/>
    <col min="5902" max="5902" width="16.28515625" bestFit="1" customWidth="1"/>
    <col min="6139" max="6139" width="32.42578125" customWidth="1"/>
    <col min="6140" max="6140" width="20.7109375" customWidth="1"/>
    <col min="6141" max="6141" width="47" bestFit="1" customWidth="1"/>
    <col min="6142" max="6142" width="28" customWidth="1"/>
    <col min="6143" max="6143" width="17.28515625" customWidth="1"/>
    <col min="6144" max="6144" width="16.140625" bestFit="1" customWidth="1"/>
    <col min="6145" max="6145" width="33.28515625" bestFit="1" customWidth="1"/>
    <col min="6146" max="6146" width="25.85546875" bestFit="1" customWidth="1"/>
    <col min="6147" max="6147" width="12.5703125" customWidth="1"/>
    <col min="6148" max="6148" width="58.42578125" customWidth="1"/>
    <col min="6149" max="6149" width="27.7109375" bestFit="1" customWidth="1"/>
    <col min="6150" max="6150" width="41" customWidth="1"/>
    <col min="6151" max="6151" width="22.140625" customWidth="1"/>
    <col min="6152" max="6152" width="41.28515625" customWidth="1"/>
    <col min="6153" max="6153" width="19" bestFit="1" customWidth="1"/>
    <col min="6154" max="6154" width="19.85546875" customWidth="1"/>
    <col min="6155" max="6155" width="31.42578125" bestFit="1" customWidth="1"/>
    <col min="6156" max="6156" width="16.42578125" bestFit="1" customWidth="1"/>
    <col min="6157" max="6157" width="84.42578125" customWidth="1"/>
    <col min="6158" max="6158" width="16.28515625" bestFit="1" customWidth="1"/>
    <col min="6395" max="6395" width="32.42578125" customWidth="1"/>
    <col min="6396" max="6396" width="20.7109375" customWidth="1"/>
    <col min="6397" max="6397" width="47" bestFit="1" customWidth="1"/>
    <col min="6398" max="6398" width="28" customWidth="1"/>
    <col min="6399" max="6399" width="17.28515625" customWidth="1"/>
    <col min="6400" max="6400" width="16.140625" bestFit="1" customWidth="1"/>
    <col min="6401" max="6401" width="33.28515625" bestFit="1" customWidth="1"/>
    <col min="6402" max="6402" width="25.85546875" bestFit="1" customWidth="1"/>
    <col min="6403" max="6403" width="12.5703125" customWidth="1"/>
    <col min="6404" max="6404" width="58.42578125" customWidth="1"/>
    <col min="6405" max="6405" width="27.7109375" bestFit="1" customWidth="1"/>
    <col min="6406" max="6406" width="41" customWidth="1"/>
    <col min="6407" max="6407" width="22.140625" customWidth="1"/>
    <col min="6408" max="6408" width="41.28515625" customWidth="1"/>
    <col min="6409" max="6409" width="19" bestFit="1" customWidth="1"/>
    <col min="6410" max="6410" width="19.85546875" customWidth="1"/>
    <col min="6411" max="6411" width="31.42578125" bestFit="1" customWidth="1"/>
    <col min="6412" max="6412" width="16.42578125" bestFit="1" customWidth="1"/>
    <col min="6413" max="6413" width="84.42578125" customWidth="1"/>
    <col min="6414" max="6414" width="16.28515625" bestFit="1" customWidth="1"/>
    <col min="6651" max="6651" width="32.42578125" customWidth="1"/>
    <col min="6652" max="6652" width="20.7109375" customWidth="1"/>
    <col min="6653" max="6653" width="47" bestFit="1" customWidth="1"/>
    <col min="6654" max="6654" width="28" customWidth="1"/>
    <col min="6655" max="6655" width="17.28515625" customWidth="1"/>
    <col min="6656" max="6656" width="16.140625" bestFit="1" customWidth="1"/>
    <col min="6657" max="6657" width="33.28515625" bestFit="1" customWidth="1"/>
    <col min="6658" max="6658" width="25.85546875" bestFit="1" customWidth="1"/>
    <col min="6659" max="6659" width="12.5703125" customWidth="1"/>
    <col min="6660" max="6660" width="58.42578125" customWidth="1"/>
    <col min="6661" max="6661" width="27.7109375" bestFit="1" customWidth="1"/>
    <col min="6662" max="6662" width="41" customWidth="1"/>
    <col min="6663" max="6663" width="22.140625" customWidth="1"/>
    <col min="6664" max="6664" width="41.28515625" customWidth="1"/>
    <col min="6665" max="6665" width="19" bestFit="1" customWidth="1"/>
    <col min="6666" max="6666" width="19.85546875" customWidth="1"/>
    <col min="6667" max="6667" width="31.42578125" bestFit="1" customWidth="1"/>
    <col min="6668" max="6668" width="16.42578125" bestFit="1" customWidth="1"/>
    <col min="6669" max="6669" width="84.42578125" customWidth="1"/>
    <col min="6670" max="6670" width="16.28515625" bestFit="1" customWidth="1"/>
    <col min="6907" max="6907" width="32.42578125" customWidth="1"/>
    <col min="6908" max="6908" width="20.7109375" customWidth="1"/>
    <col min="6909" max="6909" width="47" bestFit="1" customWidth="1"/>
    <col min="6910" max="6910" width="28" customWidth="1"/>
    <col min="6911" max="6911" width="17.28515625" customWidth="1"/>
    <col min="6912" max="6912" width="16.140625" bestFit="1" customWidth="1"/>
    <col min="6913" max="6913" width="33.28515625" bestFit="1" customWidth="1"/>
    <col min="6914" max="6914" width="25.85546875" bestFit="1" customWidth="1"/>
    <col min="6915" max="6915" width="12.5703125" customWidth="1"/>
    <col min="6916" max="6916" width="58.42578125" customWidth="1"/>
    <col min="6917" max="6917" width="27.7109375" bestFit="1" customWidth="1"/>
    <col min="6918" max="6918" width="41" customWidth="1"/>
    <col min="6919" max="6919" width="22.140625" customWidth="1"/>
    <col min="6920" max="6920" width="41.28515625" customWidth="1"/>
    <col min="6921" max="6921" width="19" bestFit="1" customWidth="1"/>
    <col min="6922" max="6922" width="19.85546875" customWidth="1"/>
    <col min="6923" max="6923" width="31.42578125" bestFit="1" customWidth="1"/>
    <col min="6924" max="6924" width="16.42578125" bestFit="1" customWidth="1"/>
    <col min="6925" max="6925" width="84.42578125" customWidth="1"/>
    <col min="6926" max="6926" width="16.28515625" bestFit="1" customWidth="1"/>
    <col min="7163" max="7163" width="32.42578125" customWidth="1"/>
    <col min="7164" max="7164" width="20.7109375" customWidth="1"/>
    <col min="7165" max="7165" width="47" bestFit="1" customWidth="1"/>
    <col min="7166" max="7166" width="28" customWidth="1"/>
    <col min="7167" max="7167" width="17.28515625" customWidth="1"/>
    <col min="7168" max="7168" width="16.140625" bestFit="1" customWidth="1"/>
    <col min="7169" max="7169" width="33.28515625" bestFit="1" customWidth="1"/>
    <col min="7170" max="7170" width="25.85546875" bestFit="1" customWidth="1"/>
    <col min="7171" max="7171" width="12.5703125" customWidth="1"/>
    <col min="7172" max="7172" width="58.42578125" customWidth="1"/>
    <col min="7173" max="7173" width="27.7109375" bestFit="1" customWidth="1"/>
    <col min="7174" max="7174" width="41" customWidth="1"/>
    <col min="7175" max="7175" width="22.140625" customWidth="1"/>
    <col min="7176" max="7176" width="41.28515625" customWidth="1"/>
    <col min="7177" max="7177" width="19" bestFit="1" customWidth="1"/>
    <col min="7178" max="7178" width="19.85546875" customWidth="1"/>
    <col min="7179" max="7179" width="31.42578125" bestFit="1" customWidth="1"/>
    <col min="7180" max="7180" width="16.42578125" bestFit="1" customWidth="1"/>
    <col min="7181" max="7181" width="84.42578125" customWidth="1"/>
    <col min="7182" max="7182" width="16.28515625" bestFit="1" customWidth="1"/>
    <col min="7419" max="7419" width="32.42578125" customWidth="1"/>
    <col min="7420" max="7420" width="20.7109375" customWidth="1"/>
    <col min="7421" max="7421" width="47" bestFit="1" customWidth="1"/>
    <col min="7422" max="7422" width="28" customWidth="1"/>
    <col min="7423" max="7423" width="17.28515625" customWidth="1"/>
    <col min="7424" max="7424" width="16.140625" bestFit="1" customWidth="1"/>
    <col min="7425" max="7425" width="33.28515625" bestFit="1" customWidth="1"/>
    <col min="7426" max="7426" width="25.85546875" bestFit="1" customWidth="1"/>
    <col min="7427" max="7427" width="12.5703125" customWidth="1"/>
    <col min="7428" max="7428" width="58.42578125" customWidth="1"/>
    <col min="7429" max="7429" width="27.7109375" bestFit="1" customWidth="1"/>
    <col min="7430" max="7430" width="41" customWidth="1"/>
    <col min="7431" max="7431" width="22.140625" customWidth="1"/>
    <col min="7432" max="7432" width="41.28515625" customWidth="1"/>
    <col min="7433" max="7433" width="19" bestFit="1" customWidth="1"/>
    <col min="7434" max="7434" width="19.85546875" customWidth="1"/>
    <col min="7435" max="7435" width="31.42578125" bestFit="1" customWidth="1"/>
    <col min="7436" max="7436" width="16.42578125" bestFit="1" customWidth="1"/>
    <col min="7437" max="7437" width="84.42578125" customWidth="1"/>
    <col min="7438" max="7438" width="16.28515625" bestFit="1" customWidth="1"/>
    <col min="7675" max="7675" width="32.42578125" customWidth="1"/>
    <col min="7676" max="7676" width="20.7109375" customWidth="1"/>
    <col min="7677" max="7677" width="47" bestFit="1" customWidth="1"/>
    <col min="7678" max="7678" width="28" customWidth="1"/>
    <col min="7679" max="7679" width="17.28515625" customWidth="1"/>
    <col min="7680" max="7680" width="16.140625" bestFit="1" customWidth="1"/>
    <col min="7681" max="7681" width="33.28515625" bestFit="1" customWidth="1"/>
    <col min="7682" max="7682" width="25.85546875" bestFit="1" customWidth="1"/>
    <col min="7683" max="7683" width="12.5703125" customWidth="1"/>
    <col min="7684" max="7684" width="58.42578125" customWidth="1"/>
    <col min="7685" max="7685" width="27.7109375" bestFit="1" customWidth="1"/>
    <col min="7686" max="7686" width="41" customWidth="1"/>
    <col min="7687" max="7687" width="22.140625" customWidth="1"/>
    <col min="7688" max="7688" width="41.28515625" customWidth="1"/>
    <col min="7689" max="7689" width="19" bestFit="1" customWidth="1"/>
    <col min="7690" max="7690" width="19.85546875" customWidth="1"/>
    <col min="7691" max="7691" width="31.42578125" bestFit="1" customWidth="1"/>
    <col min="7692" max="7692" width="16.42578125" bestFit="1" customWidth="1"/>
    <col min="7693" max="7693" width="84.42578125" customWidth="1"/>
    <col min="7694" max="7694" width="16.28515625" bestFit="1" customWidth="1"/>
    <col min="7931" max="7931" width="32.42578125" customWidth="1"/>
    <col min="7932" max="7932" width="20.7109375" customWidth="1"/>
    <col min="7933" max="7933" width="47" bestFit="1" customWidth="1"/>
    <col min="7934" max="7934" width="28" customWidth="1"/>
    <col min="7935" max="7935" width="17.28515625" customWidth="1"/>
    <col min="7936" max="7936" width="16.140625" bestFit="1" customWidth="1"/>
    <col min="7937" max="7937" width="33.28515625" bestFit="1" customWidth="1"/>
    <col min="7938" max="7938" width="25.85546875" bestFit="1" customWidth="1"/>
    <col min="7939" max="7939" width="12.5703125" customWidth="1"/>
    <col min="7940" max="7940" width="58.42578125" customWidth="1"/>
    <col min="7941" max="7941" width="27.7109375" bestFit="1" customWidth="1"/>
    <col min="7942" max="7942" width="41" customWidth="1"/>
    <col min="7943" max="7943" width="22.140625" customWidth="1"/>
    <col min="7944" max="7944" width="41.28515625" customWidth="1"/>
    <col min="7945" max="7945" width="19" bestFit="1" customWidth="1"/>
    <col min="7946" max="7946" width="19.85546875" customWidth="1"/>
    <col min="7947" max="7947" width="31.42578125" bestFit="1" customWidth="1"/>
    <col min="7948" max="7948" width="16.42578125" bestFit="1" customWidth="1"/>
    <col min="7949" max="7949" width="84.42578125" customWidth="1"/>
    <col min="7950" max="7950" width="16.28515625" bestFit="1" customWidth="1"/>
    <col min="8187" max="8187" width="32.42578125" customWidth="1"/>
    <col min="8188" max="8188" width="20.7109375" customWidth="1"/>
    <col min="8189" max="8189" width="47" bestFit="1" customWidth="1"/>
    <col min="8190" max="8190" width="28" customWidth="1"/>
    <col min="8191" max="8191" width="17.28515625" customWidth="1"/>
    <col min="8192" max="8192" width="16.140625" bestFit="1" customWidth="1"/>
    <col min="8193" max="8193" width="33.28515625" bestFit="1" customWidth="1"/>
    <col min="8194" max="8194" width="25.85546875" bestFit="1" customWidth="1"/>
    <col min="8195" max="8195" width="12.5703125" customWidth="1"/>
    <col min="8196" max="8196" width="58.42578125" customWidth="1"/>
    <col min="8197" max="8197" width="27.7109375" bestFit="1" customWidth="1"/>
    <col min="8198" max="8198" width="41" customWidth="1"/>
    <col min="8199" max="8199" width="22.140625" customWidth="1"/>
    <col min="8200" max="8200" width="41.28515625" customWidth="1"/>
    <col min="8201" max="8201" width="19" bestFit="1" customWidth="1"/>
    <col min="8202" max="8202" width="19.85546875" customWidth="1"/>
    <col min="8203" max="8203" width="31.42578125" bestFit="1" customWidth="1"/>
    <col min="8204" max="8204" width="16.42578125" bestFit="1" customWidth="1"/>
    <col min="8205" max="8205" width="84.42578125" customWidth="1"/>
    <col min="8206" max="8206" width="16.28515625" bestFit="1" customWidth="1"/>
    <col min="8443" max="8443" width="32.42578125" customWidth="1"/>
    <col min="8444" max="8444" width="20.7109375" customWidth="1"/>
    <col min="8445" max="8445" width="47" bestFit="1" customWidth="1"/>
    <col min="8446" max="8446" width="28" customWidth="1"/>
    <col min="8447" max="8447" width="17.28515625" customWidth="1"/>
    <col min="8448" max="8448" width="16.140625" bestFit="1" customWidth="1"/>
    <col min="8449" max="8449" width="33.28515625" bestFit="1" customWidth="1"/>
    <col min="8450" max="8450" width="25.85546875" bestFit="1" customWidth="1"/>
    <col min="8451" max="8451" width="12.5703125" customWidth="1"/>
    <col min="8452" max="8452" width="58.42578125" customWidth="1"/>
    <col min="8453" max="8453" width="27.7109375" bestFit="1" customWidth="1"/>
    <col min="8454" max="8454" width="41" customWidth="1"/>
    <col min="8455" max="8455" width="22.140625" customWidth="1"/>
    <col min="8456" max="8456" width="41.28515625" customWidth="1"/>
    <col min="8457" max="8457" width="19" bestFit="1" customWidth="1"/>
    <col min="8458" max="8458" width="19.85546875" customWidth="1"/>
    <col min="8459" max="8459" width="31.42578125" bestFit="1" customWidth="1"/>
    <col min="8460" max="8460" width="16.42578125" bestFit="1" customWidth="1"/>
    <col min="8461" max="8461" width="84.42578125" customWidth="1"/>
    <col min="8462" max="8462" width="16.28515625" bestFit="1" customWidth="1"/>
    <col min="8699" max="8699" width="32.42578125" customWidth="1"/>
    <col min="8700" max="8700" width="20.7109375" customWidth="1"/>
    <col min="8701" max="8701" width="47" bestFit="1" customWidth="1"/>
    <col min="8702" max="8702" width="28" customWidth="1"/>
    <col min="8703" max="8703" width="17.28515625" customWidth="1"/>
    <col min="8704" max="8704" width="16.140625" bestFit="1" customWidth="1"/>
    <col min="8705" max="8705" width="33.28515625" bestFit="1" customWidth="1"/>
    <col min="8706" max="8706" width="25.85546875" bestFit="1" customWidth="1"/>
    <col min="8707" max="8707" width="12.5703125" customWidth="1"/>
    <col min="8708" max="8708" width="58.42578125" customWidth="1"/>
    <col min="8709" max="8709" width="27.7109375" bestFit="1" customWidth="1"/>
    <col min="8710" max="8710" width="41" customWidth="1"/>
    <col min="8711" max="8711" width="22.140625" customWidth="1"/>
    <col min="8712" max="8712" width="41.28515625" customWidth="1"/>
    <col min="8713" max="8713" width="19" bestFit="1" customWidth="1"/>
    <col min="8714" max="8714" width="19.85546875" customWidth="1"/>
    <col min="8715" max="8715" width="31.42578125" bestFit="1" customWidth="1"/>
    <col min="8716" max="8716" width="16.42578125" bestFit="1" customWidth="1"/>
    <col min="8717" max="8717" width="84.42578125" customWidth="1"/>
    <col min="8718" max="8718" width="16.28515625" bestFit="1" customWidth="1"/>
    <col min="8955" max="8955" width="32.42578125" customWidth="1"/>
    <col min="8956" max="8956" width="20.7109375" customWidth="1"/>
    <col min="8957" max="8957" width="47" bestFit="1" customWidth="1"/>
    <col min="8958" max="8958" width="28" customWidth="1"/>
    <col min="8959" max="8959" width="17.28515625" customWidth="1"/>
    <col min="8960" max="8960" width="16.140625" bestFit="1" customWidth="1"/>
    <col min="8961" max="8961" width="33.28515625" bestFit="1" customWidth="1"/>
    <col min="8962" max="8962" width="25.85546875" bestFit="1" customWidth="1"/>
    <col min="8963" max="8963" width="12.5703125" customWidth="1"/>
    <col min="8964" max="8964" width="58.42578125" customWidth="1"/>
    <col min="8965" max="8965" width="27.7109375" bestFit="1" customWidth="1"/>
    <col min="8966" max="8966" width="41" customWidth="1"/>
    <col min="8967" max="8967" width="22.140625" customWidth="1"/>
    <col min="8968" max="8968" width="41.28515625" customWidth="1"/>
    <col min="8969" max="8969" width="19" bestFit="1" customWidth="1"/>
    <col min="8970" max="8970" width="19.85546875" customWidth="1"/>
    <col min="8971" max="8971" width="31.42578125" bestFit="1" customWidth="1"/>
    <col min="8972" max="8972" width="16.42578125" bestFit="1" customWidth="1"/>
    <col min="8973" max="8973" width="84.42578125" customWidth="1"/>
    <col min="8974" max="8974" width="16.28515625" bestFit="1" customWidth="1"/>
    <col min="9211" max="9211" width="32.42578125" customWidth="1"/>
    <col min="9212" max="9212" width="20.7109375" customWidth="1"/>
    <col min="9213" max="9213" width="47" bestFit="1" customWidth="1"/>
    <col min="9214" max="9214" width="28" customWidth="1"/>
    <col min="9215" max="9215" width="17.28515625" customWidth="1"/>
    <col min="9216" max="9216" width="16.140625" bestFit="1" customWidth="1"/>
    <col min="9217" max="9217" width="33.28515625" bestFit="1" customWidth="1"/>
    <col min="9218" max="9218" width="25.85546875" bestFit="1" customWidth="1"/>
    <col min="9219" max="9219" width="12.5703125" customWidth="1"/>
    <col min="9220" max="9220" width="58.42578125" customWidth="1"/>
    <col min="9221" max="9221" width="27.7109375" bestFit="1" customWidth="1"/>
    <col min="9222" max="9222" width="41" customWidth="1"/>
    <col min="9223" max="9223" width="22.140625" customWidth="1"/>
    <col min="9224" max="9224" width="41.28515625" customWidth="1"/>
    <col min="9225" max="9225" width="19" bestFit="1" customWidth="1"/>
    <col min="9226" max="9226" width="19.85546875" customWidth="1"/>
    <col min="9227" max="9227" width="31.42578125" bestFit="1" customWidth="1"/>
    <col min="9228" max="9228" width="16.42578125" bestFit="1" customWidth="1"/>
    <col min="9229" max="9229" width="84.42578125" customWidth="1"/>
    <col min="9230" max="9230" width="16.28515625" bestFit="1" customWidth="1"/>
    <col min="9467" max="9467" width="32.42578125" customWidth="1"/>
    <col min="9468" max="9468" width="20.7109375" customWidth="1"/>
    <col min="9469" max="9469" width="47" bestFit="1" customWidth="1"/>
    <col min="9470" max="9470" width="28" customWidth="1"/>
    <col min="9471" max="9471" width="17.28515625" customWidth="1"/>
    <col min="9472" max="9472" width="16.140625" bestFit="1" customWidth="1"/>
    <col min="9473" max="9473" width="33.28515625" bestFit="1" customWidth="1"/>
    <col min="9474" max="9474" width="25.85546875" bestFit="1" customWidth="1"/>
    <col min="9475" max="9475" width="12.5703125" customWidth="1"/>
    <col min="9476" max="9476" width="58.42578125" customWidth="1"/>
    <col min="9477" max="9477" width="27.7109375" bestFit="1" customWidth="1"/>
    <col min="9478" max="9478" width="41" customWidth="1"/>
    <col min="9479" max="9479" width="22.140625" customWidth="1"/>
    <col min="9480" max="9480" width="41.28515625" customWidth="1"/>
    <col min="9481" max="9481" width="19" bestFit="1" customWidth="1"/>
    <col min="9482" max="9482" width="19.85546875" customWidth="1"/>
    <col min="9483" max="9483" width="31.42578125" bestFit="1" customWidth="1"/>
    <col min="9484" max="9484" width="16.42578125" bestFit="1" customWidth="1"/>
    <col min="9485" max="9485" width="84.42578125" customWidth="1"/>
    <col min="9486" max="9486" width="16.28515625" bestFit="1" customWidth="1"/>
    <col min="9723" max="9723" width="32.42578125" customWidth="1"/>
    <col min="9724" max="9724" width="20.7109375" customWidth="1"/>
    <col min="9725" max="9725" width="47" bestFit="1" customWidth="1"/>
    <col min="9726" max="9726" width="28" customWidth="1"/>
    <col min="9727" max="9727" width="17.28515625" customWidth="1"/>
    <col min="9728" max="9728" width="16.140625" bestFit="1" customWidth="1"/>
    <col min="9729" max="9729" width="33.28515625" bestFit="1" customWidth="1"/>
    <col min="9730" max="9730" width="25.85546875" bestFit="1" customWidth="1"/>
    <col min="9731" max="9731" width="12.5703125" customWidth="1"/>
    <col min="9732" max="9732" width="58.42578125" customWidth="1"/>
    <col min="9733" max="9733" width="27.7109375" bestFit="1" customWidth="1"/>
    <col min="9734" max="9734" width="41" customWidth="1"/>
    <col min="9735" max="9735" width="22.140625" customWidth="1"/>
    <col min="9736" max="9736" width="41.28515625" customWidth="1"/>
    <col min="9737" max="9737" width="19" bestFit="1" customWidth="1"/>
    <col min="9738" max="9738" width="19.85546875" customWidth="1"/>
    <col min="9739" max="9739" width="31.42578125" bestFit="1" customWidth="1"/>
    <col min="9740" max="9740" width="16.42578125" bestFit="1" customWidth="1"/>
    <col min="9741" max="9741" width="84.42578125" customWidth="1"/>
    <col min="9742" max="9742" width="16.28515625" bestFit="1" customWidth="1"/>
    <col min="9979" max="9979" width="32.42578125" customWidth="1"/>
    <col min="9980" max="9980" width="20.7109375" customWidth="1"/>
    <col min="9981" max="9981" width="47" bestFit="1" customWidth="1"/>
    <col min="9982" max="9982" width="28" customWidth="1"/>
    <col min="9983" max="9983" width="17.28515625" customWidth="1"/>
    <col min="9984" max="9984" width="16.140625" bestFit="1" customWidth="1"/>
    <col min="9985" max="9985" width="33.28515625" bestFit="1" customWidth="1"/>
    <col min="9986" max="9986" width="25.85546875" bestFit="1" customWidth="1"/>
    <col min="9987" max="9987" width="12.5703125" customWidth="1"/>
    <col min="9988" max="9988" width="58.42578125" customWidth="1"/>
    <col min="9989" max="9989" width="27.7109375" bestFit="1" customWidth="1"/>
    <col min="9990" max="9990" width="41" customWidth="1"/>
    <col min="9991" max="9991" width="22.140625" customWidth="1"/>
    <col min="9992" max="9992" width="41.28515625" customWidth="1"/>
    <col min="9993" max="9993" width="19" bestFit="1" customWidth="1"/>
    <col min="9994" max="9994" width="19.85546875" customWidth="1"/>
    <col min="9995" max="9995" width="31.42578125" bestFit="1" customWidth="1"/>
    <col min="9996" max="9996" width="16.42578125" bestFit="1" customWidth="1"/>
    <col min="9997" max="9997" width="84.42578125" customWidth="1"/>
    <col min="9998" max="9998" width="16.28515625" bestFit="1" customWidth="1"/>
    <col min="10235" max="10235" width="32.42578125" customWidth="1"/>
    <col min="10236" max="10236" width="20.7109375" customWidth="1"/>
    <col min="10237" max="10237" width="47" bestFit="1" customWidth="1"/>
    <col min="10238" max="10238" width="28" customWidth="1"/>
    <col min="10239" max="10239" width="17.28515625" customWidth="1"/>
    <col min="10240" max="10240" width="16.140625" bestFit="1" customWidth="1"/>
    <col min="10241" max="10241" width="33.28515625" bestFit="1" customWidth="1"/>
    <col min="10242" max="10242" width="25.85546875" bestFit="1" customWidth="1"/>
    <col min="10243" max="10243" width="12.5703125" customWidth="1"/>
    <col min="10244" max="10244" width="58.42578125" customWidth="1"/>
    <col min="10245" max="10245" width="27.7109375" bestFit="1" customWidth="1"/>
    <col min="10246" max="10246" width="41" customWidth="1"/>
    <col min="10247" max="10247" width="22.140625" customWidth="1"/>
    <col min="10248" max="10248" width="41.28515625" customWidth="1"/>
    <col min="10249" max="10249" width="19" bestFit="1" customWidth="1"/>
    <col min="10250" max="10250" width="19.85546875" customWidth="1"/>
    <col min="10251" max="10251" width="31.42578125" bestFit="1" customWidth="1"/>
    <col min="10252" max="10252" width="16.42578125" bestFit="1" customWidth="1"/>
    <col min="10253" max="10253" width="84.42578125" customWidth="1"/>
    <col min="10254" max="10254" width="16.28515625" bestFit="1" customWidth="1"/>
    <col min="10491" max="10491" width="32.42578125" customWidth="1"/>
    <col min="10492" max="10492" width="20.7109375" customWidth="1"/>
    <col min="10493" max="10493" width="47" bestFit="1" customWidth="1"/>
    <col min="10494" max="10494" width="28" customWidth="1"/>
    <col min="10495" max="10495" width="17.28515625" customWidth="1"/>
    <col min="10496" max="10496" width="16.140625" bestFit="1" customWidth="1"/>
    <col min="10497" max="10497" width="33.28515625" bestFit="1" customWidth="1"/>
    <col min="10498" max="10498" width="25.85546875" bestFit="1" customWidth="1"/>
    <col min="10499" max="10499" width="12.5703125" customWidth="1"/>
    <col min="10500" max="10500" width="58.42578125" customWidth="1"/>
    <col min="10501" max="10501" width="27.7109375" bestFit="1" customWidth="1"/>
    <col min="10502" max="10502" width="41" customWidth="1"/>
    <col min="10503" max="10503" width="22.140625" customWidth="1"/>
    <col min="10504" max="10504" width="41.28515625" customWidth="1"/>
    <col min="10505" max="10505" width="19" bestFit="1" customWidth="1"/>
    <col min="10506" max="10506" width="19.85546875" customWidth="1"/>
    <col min="10507" max="10507" width="31.42578125" bestFit="1" customWidth="1"/>
    <col min="10508" max="10508" width="16.42578125" bestFit="1" customWidth="1"/>
    <col min="10509" max="10509" width="84.42578125" customWidth="1"/>
    <col min="10510" max="10510" width="16.28515625" bestFit="1" customWidth="1"/>
    <col min="10747" max="10747" width="32.42578125" customWidth="1"/>
    <col min="10748" max="10748" width="20.7109375" customWidth="1"/>
    <col min="10749" max="10749" width="47" bestFit="1" customWidth="1"/>
    <col min="10750" max="10750" width="28" customWidth="1"/>
    <col min="10751" max="10751" width="17.28515625" customWidth="1"/>
    <col min="10752" max="10752" width="16.140625" bestFit="1" customWidth="1"/>
    <col min="10753" max="10753" width="33.28515625" bestFit="1" customWidth="1"/>
    <col min="10754" max="10754" width="25.85546875" bestFit="1" customWidth="1"/>
    <col min="10755" max="10755" width="12.5703125" customWidth="1"/>
    <col min="10756" max="10756" width="58.42578125" customWidth="1"/>
    <col min="10757" max="10757" width="27.7109375" bestFit="1" customWidth="1"/>
    <col min="10758" max="10758" width="41" customWidth="1"/>
    <col min="10759" max="10759" width="22.140625" customWidth="1"/>
    <col min="10760" max="10760" width="41.28515625" customWidth="1"/>
    <col min="10761" max="10761" width="19" bestFit="1" customWidth="1"/>
    <col min="10762" max="10762" width="19.85546875" customWidth="1"/>
    <col min="10763" max="10763" width="31.42578125" bestFit="1" customWidth="1"/>
    <col min="10764" max="10764" width="16.42578125" bestFit="1" customWidth="1"/>
    <col min="10765" max="10765" width="84.42578125" customWidth="1"/>
    <col min="10766" max="10766" width="16.28515625" bestFit="1" customWidth="1"/>
    <col min="11003" max="11003" width="32.42578125" customWidth="1"/>
    <col min="11004" max="11004" width="20.7109375" customWidth="1"/>
    <col min="11005" max="11005" width="47" bestFit="1" customWidth="1"/>
    <col min="11006" max="11006" width="28" customWidth="1"/>
    <col min="11007" max="11007" width="17.28515625" customWidth="1"/>
    <col min="11008" max="11008" width="16.140625" bestFit="1" customWidth="1"/>
    <col min="11009" max="11009" width="33.28515625" bestFit="1" customWidth="1"/>
    <col min="11010" max="11010" width="25.85546875" bestFit="1" customWidth="1"/>
    <col min="11011" max="11011" width="12.5703125" customWidth="1"/>
    <col min="11012" max="11012" width="58.42578125" customWidth="1"/>
    <col min="11013" max="11013" width="27.7109375" bestFit="1" customWidth="1"/>
    <col min="11014" max="11014" width="41" customWidth="1"/>
    <col min="11015" max="11015" width="22.140625" customWidth="1"/>
    <col min="11016" max="11016" width="41.28515625" customWidth="1"/>
    <col min="11017" max="11017" width="19" bestFit="1" customWidth="1"/>
    <col min="11018" max="11018" width="19.85546875" customWidth="1"/>
    <col min="11019" max="11019" width="31.42578125" bestFit="1" customWidth="1"/>
    <col min="11020" max="11020" width="16.42578125" bestFit="1" customWidth="1"/>
    <col min="11021" max="11021" width="84.42578125" customWidth="1"/>
    <col min="11022" max="11022" width="16.28515625" bestFit="1" customWidth="1"/>
    <col min="11259" max="11259" width="32.42578125" customWidth="1"/>
    <col min="11260" max="11260" width="20.7109375" customWidth="1"/>
    <col min="11261" max="11261" width="47" bestFit="1" customWidth="1"/>
    <col min="11262" max="11262" width="28" customWidth="1"/>
    <col min="11263" max="11263" width="17.28515625" customWidth="1"/>
    <col min="11264" max="11264" width="16.140625" bestFit="1" customWidth="1"/>
    <col min="11265" max="11265" width="33.28515625" bestFit="1" customWidth="1"/>
    <col min="11266" max="11266" width="25.85546875" bestFit="1" customWidth="1"/>
    <col min="11267" max="11267" width="12.5703125" customWidth="1"/>
    <col min="11268" max="11268" width="58.42578125" customWidth="1"/>
    <col min="11269" max="11269" width="27.7109375" bestFit="1" customWidth="1"/>
    <col min="11270" max="11270" width="41" customWidth="1"/>
    <col min="11271" max="11271" width="22.140625" customWidth="1"/>
    <col min="11272" max="11272" width="41.28515625" customWidth="1"/>
    <col min="11273" max="11273" width="19" bestFit="1" customWidth="1"/>
    <col min="11274" max="11274" width="19.85546875" customWidth="1"/>
    <col min="11275" max="11275" width="31.42578125" bestFit="1" customWidth="1"/>
    <col min="11276" max="11276" width="16.42578125" bestFit="1" customWidth="1"/>
    <col min="11277" max="11277" width="84.42578125" customWidth="1"/>
    <col min="11278" max="11278" width="16.28515625" bestFit="1" customWidth="1"/>
    <col min="11515" max="11515" width="32.42578125" customWidth="1"/>
    <col min="11516" max="11516" width="20.7109375" customWidth="1"/>
    <col min="11517" max="11517" width="47" bestFit="1" customWidth="1"/>
    <col min="11518" max="11518" width="28" customWidth="1"/>
    <col min="11519" max="11519" width="17.28515625" customWidth="1"/>
    <col min="11520" max="11520" width="16.140625" bestFit="1" customWidth="1"/>
    <col min="11521" max="11521" width="33.28515625" bestFit="1" customWidth="1"/>
    <col min="11522" max="11522" width="25.85546875" bestFit="1" customWidth="1"/>
    <col min="11523" max="11523" width="12.5703125" customWidth="1"/>
    <col min="11524" max="11524" width="58.42578125" customWidth="1"/>
    <col min="11525" max="11525" width="27.7109375" bestFit="1" customWidth="1"/>
    <col min="11526" max="11526" width="41" customWidth="1"/>
    <col min="11527" max="11527" width="22.140625" customWidth="1"/>
    <col min="11528" max="11528" width="41.28515625" customWidth="1"/>
    <col min="11529" max="11529" width="19" bestFit="1" customWidth="1"/>
    <col min="11530" max="11530" width="19.85546875" customWidth="1"/>
    <col min="11531" max="11531" width="31.42578125" bestFit="1" customWidth="1"/>
    <col min="11532" max="11532" width="16.42578125" bestFit="1" customWidth="1"/>
    <col min="11533" max="11533" width="84.42578125" customWidth="1"/>
    <col min="11534" max="11534" width="16.28515625" bestFit="1" customWidth="1"/>
    <col min="11771" max="11771" width="32.42578125" customWidth="1"/>
    <col min="11772" max="11772" width="20.7109375" customWidth="1"/>
    <col min="11773" max="11773" width="47" bestFit="1" customWidth="1"/>
    <col min="11774" max="11774" width="28" customWidth="1"/>
    <col min="11775" max="11775" width="17.28515625" customWidth="1"/>
    <col min="11776" max="11776" width="16.140625" bestFit="1" customWidth="1"/>
    <col min="11777" max="11777" width="33.28515625" bestFit="1" customWidth="1"/>
    <col min="11778" max="11778" width="25.85546875" bestFit="1" customWidth="1"/>
    <col min="11779" max="11779" width="12.5703125" customWidth="1"/>
    <col min="11780" max="11780" width="58.42578125" customWidth="1"/>
    <col min="11781" max="11781" width="27.7109375" bestFit="1" customWidth="1"/>
    <col min="11782" max="11782" width="41" customWidth="1"/>
    <col min="11783" max="11783" width="22.140625" customWidth="1"/>
    <col min="11784" max="11784" width="41.28515625" customWidth="1"/>
    <col min="11785" max="11785" width="19" bestFit="1" customWidth="1"/>
    <col min="11786" max="11786" width="19.85546875" customWidth="1"/>
    <col min="11787" max="11787" width="31.42578125" bestFit="1" customWidth="1"/>
    <col min="11788" max="11788" width="16.42578125" bestFit="1" customWidth="1"/>
    <col min="11789" max="11789" width="84.42578125" customWidth="1"/>
    <col min="11790" max="11790" width="16.28515625" bestFit="1" customWidth="1"/>
    <col min="12027" max="12027" width="32.42578125" customWidth="1"/>
    <col min="12028" max="12028" width="20.7109375" customWidth="1"/>
    <col min="12029" max="12029" width="47" bestFit="1" customWidth="1"/>
    <col min="12030" max="12030" width="28" customWidth="1"/>
    <col min="12031" max="12031" width="17.28515625" customWidth="1"/>
    <col min="12032" max="12032" width="16.140625" bestFit="1" customWidth="1"/>
    <col min="12033" max="12033" width="33.28515625" bestFit="1" customWidth="1"/>
    <col min="12034" max="12034" width="25.85546875" bestFit="1" customWidth="1"/>
    <col min="12035" max="12035" width="12.5703125" customWidth="1"/>
    <col min="12036" max="12036" width="58.42578125" customWidth="1"/>
    <col min="12037" max="12037" width="27.7109375" bestFit="1" customWidth="1"/>
    <col min="12038" max="12038" width="41" customWidth="1"/>
    <col min="12039" max="12039" width="22.140625" customWidth="1"/>
    <col min="12040" max="12040" width="41.28515625" customWidth="1"/>
    <col min="12041" max="12041" width="19" bestFit="1" customWidth="1"/>
    <col min="12042" max="12042" width="19.85546875" customWidth="1"/>
    <col min="12043" max="12043" width="31.42578125" bestFit="1" customWidth="1"/>
    <col min="12044" max="12044" width="16.42578125" bestFit="1" customWidth="1"/>
    <col min="12045" max="12045" width="84.42578125" customWidth="1"/>
    <col min="12046" max="12046" width="16.28515625" bestFit="1" customWidth="1"/>
    <col min="12283" max="12283" width="32.42578125" customWidth="1"/>
    <col min="12284" max="12284" width="20.7109375" customWidth="1"/>
    <col min="12285" max="12285" width="47" bestFit="1" customWidth="1"/>
    <col min="12286" max="12286" width="28" customWidth="1"/>
    <col min="12287" max="12287" width="17.28515625" customWidth="1"/>
    <col min="12288" max="12288" width="16.140625" bestFit="1" customWidth="1"/>
    <col min="12289" max="12289" width="33.28515625" bestFit="1" customWidth="1"/>
    <col min="12290" max="12290" width="25.85546875" bestFit="1" customWidth="1"/>
    <col min="12291" max="12291" width="12.5703125" customWidth="1"/>
    <col min="12292" max="12292" width="58.42578125" customWidth="1"/>
    <col min="12293" max="12293" width="27.7109375" bestFit="1" customWidth="1"/>
    <col min="12294" max="12294" width="41" customWidth="1"/>
    <col min="12295" max="12295" width="22.140625" customWidth="1"/>
    <col min="12296" max="12296" width="41.28515625" customWidth="1"/>
    <col min="12297" max="12297" width="19" bestFit="1" customWidth="1"/>
    <col min="12298" max="12298" width="19.85546875" customWidth="1"/>
    <col min="12299" max="12299" width="31.42578125" bestFit="1" customWidth="1"/>
    <col min="12300" max="12300" width="16.42578125" bestFit="1" customWidth="1"/>
    <col min="12301" max="12301" width="84.42578125" customWidth="1"/>
    <col min="12302" max="12302" width="16.28515625" bestFit="1" customWidth="1"/>
    <col min="12539" max="12539" width="32.42578125" customWidth="1"/>
    <col min="12540" max="12540" width="20.7109375" customWidth="1"/>
    <col min="12541" max="12541" width="47" bestFit="1" customWidth="1"/>
    <col min="12542" max="12542" width="28" customWidth="1"/>
    <col min="12543" max="12543" width="17.28515625" customWidth="1"/>
    <col min="12544" max="12544" width="16.140625" bestFit="1" customWidth="1"/>
    <col min="12545" max="12545" width="33.28515625" bestFit="1" customWidth="1"/>
    <col min="12546" max="12546" width="25.85546875" bestFit="1" customWidth="1"/>
    <col min="12547" max="12547" width="12.5703125" customWidth="1"/>
    <col min="12548" max="12548" width="58.42578125" customWidth="1"/>
    <col min="12549" max="12549" width="27.7109375" bestFit="1" customWidth="1"/>
    <col min="12550" max="12550" width="41" customWidth="1"/>
    <col min="12551" max="12551" width="22.140625" customWidth="1"/>
    <col min="12552" max="12552" width="41.28515625" customWidth="1"/>
    <col min="12553" max="12553" width="19" bestFit="1" customWidth="1"/>
    <col min="12554" max="12554" width="19.85546875" customWidth="1"/>
    <col min="12555" max="12555" width="31.42578125" bestFit="1" customWidth="1"/>
    <col min="12556" max="12556" width="16.42578125" bestFit="1" customWidth="1"/>
    <col min="12557" max="12557" width="84.42578125" customWidth="1"/>
    <col min="12558" max="12558" width="16.28515625" bestFit="1" customWidth="1"/>
    <col min="12795" max="12795" width="32.42578125" customWidth="1"/>
    <col min="12796" max="12796" width="20.7109375" customWidth="1"/>
    <col min="12797" max="12797" width="47" bestFit="1" customWidth="1"/>
    <col min="12798" max="12798" width="28" customWidth="1"/>
    <col min="12799" max="12799" width="17.28515625" customWidth="1"/>
    <col min="12800" max="12800" width="16.140625" bestFit="1" customWidth="1"/>
    <col min="12801" max="12801" width="33.28515625" bestFit="1" customWidth="1"/>
    <col min="12802" max="12802" width="25.85546875" bestFit="1" customWidth="1"/>
    <col min="12803" max="12803" width="12.5703125" customWidth="1"/>
    <col min="12804" max="12804" width="58.42578125" customWidth="1"/>
    <col min="12805" max="12805" width="27.7109375" bestFit="1" customWidth="1"/>
    <col min="12806" max="12806" width="41" customWidth="1"/>
    <col min="12807" max="12807" width="22.140625" customWidth="1"/>
    <col min="12808" max="12808" width="41.28515625" customWidth="1"/>
    <col min="12809" max="12809" width="19" bestFit="1" customWidth="1"/>
    <col min="12810" max="12810" width="19.85546875" customWidth="1"/>
    <col min="12811" max="12811" width="31.42578125" bestFit="1" customWidth="1"/>
    <col min="12812" max="12812" width="16.42578125" bestFit="1" customWidth="1"/>
    <col min="12813" max="12813" width="84.42578125" customWidth="1"/>
    <col min="12814" max="12814" width="16.28515625" bestFit="1" customWidth="1"/>
    <col min="13051" max="13051" width="32.42578125" customWidth="1"/>
    <col min="13052" max="13052" width="20.7109375" customWidth="1"/>
    <col min="13053" max="13053" width="47" bestFit="1" customWidth="1"/>
    <col min="13054" max="13054" width="28" customWidth="1"/>
    <col min="13055" max="13055" width="17.28515625" customWidth="1"/>
    <col min="13056" max="13056" width="16.140625" bestFit="1" customWidth="1"/>
    <col min="13057" max="13057" width="33.28515625" bestFit="1" customWidth="1"/>
    <col min="13058" max="13058" width="25.85546875" bestFit="1" customWidth="1"/>
    <col min="13059" max="13059" width="12.5703125" customWidth="1"/>
    <col min="13060" max="13060" width="58.42578125" customWidth="1"/>
    <col min="13061" max="13061" width="27.7109375" bestFit="1" customWidth="1"/>
    <col min="13062" max="13062" width="41" customWidth="1"/>
    <col min="13063" max="13063" width="22.140625" customWidth="1"/>
    <col min="13064" max="13064" width="41.28515625" customWidth="1"/>
    <col min="13065" max="13065" width="19" bestFit="1" customWidth="1"/>
    <col min="13066" max="13066" width="19.85546875" customWidth="1"/>
    <col min="13067" max="13067" width="31.42578125" bestFit="1" customWidth="1"/>
    <col min="13068" max="13068" width="16.42578125" bestFit="1" customWidth="1"/>
    <col min="13069" max="13069" width="84.42578125" customWidth="1"/>
    <col min="13070" max="13070" width="16.28515625" bestFit="1" customWidth="1"/>
    <col min="13307" max="13307" width="32.42578125" customWidth="1"/>
    <col min="13308" max="13308" width="20.7109375" customWidth="1"/>
    <col min="13309" max="13309" width="47" bestFit="1" customWidth="1"/>
    <col min="13310" max="13310" width="28" customWidth="1"/>
    <col min="13311" max="13311" width="17.28515625" customWidth="1"/>
    <col min="13312" max="13312" width="16.140625" bestFit="1" customWidth="1"/>
    <col min="13313" max="13313" width="33.28515625" bestFit="1" customWidth="1"/>
    <col min="13314" max="13314" width="25.85546875" bestFit="1" customWidth="1"/>
    <col min="13315" max="13315" width="12.5703125" customWidth="1"/>
    <col min="13316" max="13316" width="58.42578125" customWidth="1"/>
    <col min="13317" max="13317" width="27.7109375" bestFit="1" customWidth="1"/>
    <col min="13318" max="13318" width="41" customWidth="1"/>
    <col min="13319" max="13319" width="22.140625" customWidth="1"/>
    <col min="13320" max="13320" width="41.28515625" customWidth="1"/>
    <col min="13321" max="13321" width="19" bestFit="1" customWidth="1"/>
    <col min="13322" max="13322" width="19.85546875" customWidth="1"/>
    <col min="13323" max="13323" width="31.42578125" bestFit="1" customWidth="1"/>
    <col min="13324" max="13324" width="16.42578125" bestFit="1" customWidth="1"/>
    <col min="13325" max="13325" width="84.42578125" customWidth="1"/>
    <col min="13326" max="13326" width="16.28515625" bestFit="1" customWidth="1"/>
    <col min="13563" max="13563" width="32.42578125" customWidth="1"/>
    <col min="13564" max="13564" width="20.7109375" customWidth="1"/>
    <col min="13565" max="13565" width="47" bestFit="1" customWidth="1"/>
    <col min="13566" max="13566" width="28" customWidth="1"/>
    <col min="13567" max="13567" width="17.28515625" customWidth="1"/>
    <col min="13568" max="13568" width="16.140625" bestFit="1" customWidth="1"/>
    <col min="13569" max="13569" width="33.28515625" bestFit="1" customWidth="1"/>
    <col min="13570" max="13570" width="25.85546875" bestFit="1" customWidth="1"/>
    <col min="13571" max="13571" width="12.5703125" customWidth="1"/>
    <col min="13572" max="13572" width="58.42578125" customWidth="1"/>
    <col min="13573" max="13573" width="27.7109375" bestFit="1" customWidth="1"/>
    <col min="13574" max="13574" width="41" customWidth="1"/>
    <col min="13575" max="13575" width="22.140625" customWidth="1"/>
    <col min="13576" max="13576" width="41.28515625" customWidth="1"/>
    <col min="13577" max="13577" width="19" bestFit="1" customWidth="1"/>
    <col min="13578" max="13578" width="19.85546875" customWidth="1"/>
    <col min="13579" max="13579" width="31.42578125" bestFit="1" customWidth="1"/>
    <col min="13580" max="13580" width="16.42578125" bestFit="1" customWidth="1"/>
    <col min="13581" max="13581" width="84.42578125" customWidth="1"/>
    <col min="13582" max="13582" width="16.28515625" bestFit="1" customWidth="1"/>
    <col min="13819" max="13819" width="32.42578125" customWidth="1"/>
    <col min="13820" max="13820" width="20.7109375" customWidth="1"/>
    <col min="13821" max="13821" width="47" bestFit="1" customWidth="1"/>
    <col min="13822" max="13822" width="28" customWidth="1"/>
    <col min="13823" max="13823" width="17.28515625" customWidth="1"/>
    <col min="13824" max="13824" width="16.140625" bestFit="1" customWidth="1"/>
    <col min="13825" max="13825" width="33.28515625" bestFit="1" customWidth="1"/>
    <col min="13826" max="13826" width="25.85546875" bestFit="1" customWidth="1"/>
    <col min="13827" max="13827" width="12.5703125" customWidth="1"/>
    <col min="13828" max="13828" width="58.42578125" customWidth="1"/>
    <col min="13829" max="13829" width="27.7109375" bestFit="1" customWidth="1"/>
    <col min="13830" max="13830" width="41" customWidth="1"/>
    <col min="13831" max="13831" width="22.140625" customWidth="1"/>
    <col min="13832" max="13832" width="41.28515625" customWidth="1"/>
    <col min="13833" max="13833" width="19" bestFit="1" customWidth="1"/>
    <col min="13834" max="13834" width="19.85546875" customWidth="1"/>
    <col min="13835" max="13835" width="31.42578125" bestFit="1" customWidth="1"/>
    <col min="13836" max="13836" width="16.42578125" bestFit="1" customWidth="1"/>
    <col min="13837" max="13837" width="84.42578125" customWidth="1"/>
    <col min="13838" max="13838" width="16.28515625" bestFit="1" customWidth="1"/>
    <col min="14075" max="14075" width="32.42578125" customWidth="1"/>
    <col min="14076" max="14076" width="20.7109375" customWidth="1"/>
    <col min="14077" max="14077" width="47" bestFit="1" customWidth="1"/>
    <col min="14078" max="14078" width="28" customWidth="1"/>
    <col min="14079" max="14079" width="17.28515625" customWidth="1"/>
    <col min="14080" max="14080" width="16.140625" bestFit="1" customWidth="1"/>
    <col min="14081" max="14081" width="33.28515625" bestFit="1" customWidth="1"/>
    <col min="14082" max="14082" width="25.85546875" bestFit="1" customWidth="1"/>
    <col min="14083" max="14083" width="12.5703125" customWidth="1"/>
    <col min="14084" max="14084" width="58.42578125" customWidth="1"/>
    <col min="14085" max="14085" width="27.7109375" bestFit="1" customWidth="1"/>
    <col min="14086" max="14086" width="41" customWidth="1"/>
    <col min="14087" max="14087" width="22.140625" customWidth="1"/>
    <col min="14088" max="14088" width="41.28515625" customWidth="1"/>
    <col min="14089" max="14089" width="19" bestFit="1" customWidth="1"/>
    <col min="14090" max="14090" width="19.85546875" customWidth="1"/>
    <col min="14091" max="14091" width="31.42578125" bestFit="1" customWidth="1"/>
    <col min="14092" max="14092" width="16.42578125" bestFit="1" customWidth="1"/>
    <col min="14093" max="14093" width="84.42578125" customWidth="1"/>
    <col min="14094" max="14094" width="16.28515625" bestFit="1" customWidth="1"/>
    <col min="14331" max="14331" width="32.42578125" customWidth="1"/>
    <col min="14332" max="14332" width="20.7109375" customWidth="1"/>
    <col min="14333" max="14333" width="47" bestFit="1" customWidth="1"/>
    <col min="14334" max="14334" width="28" customWidth="1"/>
    <col min="14335" max="14335" width="17.28515625" customWidth="1"/>
    <col min="14336" max="14336" width="16.140625" bestFit="1" customWidth="1"/>
    <col min="14337" max="14337" width="33.28515625" bestFit="1" customWidth="1"/>
    <col min="14338" max="14338" width="25.85546875" bestFit="1" customWidth="1"/>
    <col min="14339" max="14339" width="12.5703125" customWidth="1"/>
    <col min="14340" max="14340" width="58.42578125" customWidth="1"/>
    <col min="14341" max="14341" width="27.7109375" bestFit="1" customWidth="1"/>
    <col min="14342" max="14342" width="41" customWidth="1"/>
    <col min="14343" max="14343" width="22.140625" customWidth="1"/>
    <col min="14344" max="14344" width="41.28515625" customWidth="1"/>
    <col min="14345" max="14345" width="19" bestFit="1" customWidth="1"/>
    <col min="14346" max="14346" width="19.85546875" customWidth="1"/>
    <col min="14347" max="14347" width="31.42578125" bestFit="1" customWidth="1"/>
    <col min="14348" max="14348" width="16.42578125" bestFit="1" customWidth="1"/>
    <col min="14349" max="14349" width="84.42578125" customWidth="1"/>
    <col min="14350" max="14350" width="16.28515625" bestFit="1" customWidth="1"/>
    <col min="14587" max="14587" width="32.42578125" customWidth="1"/>
    <col min="14588" max="14588" width="20.7109375" customWidth="1"/>
    <col min="14589" max="14589" width="47" bestFit="1" customWidth="1"/>
    <col min="14590" max="14590" width="28" customWidth="1"/>
    <col min="14591" max="14591" width="17.28515625" customWidth="1"/>
    <col min="14592" max="14592" width="16.140625" bestFit="1" customWidth="1"/>
    <col min="14593" max="14593" width="33.28515625" bestFit="1" customWidth="1"/>
    <col min="14594" max="14594" width="25.85546875" bestFit="1" customWidth="1"/>
    <col min="14595" max="14595" width="12.5703125" customWidth="1"/>
    <col min="14596" max="14596" width="58.42578125" customWidth="1"/>
    <col min="14597" max="14597" width="27.7109375" bestFit="1" customWidth="1"/>
    <col min="14598" max="14598" width="41" customWidth="1"/>
    <col min="14599" max="14599" width="22.140625" customWidth="1"/>
    <col min="14600" max="14600" width="41.28515625" customWidth="1"/>
    <col min="14601" max="14601" width="19" bestFit="1" customWidth="1"/>
    <col min="14602" max="14602" width="19.85546875" customWidth="1"/>
    <col min="14603" max="14603" width="31.42578125" bestFit="1" customWidth="1"/>
    <col min="14604" max="14604" width="16.42578125" bestFit="1" customWidth="1"/>
    <col min="14605" max="14605" width="84.42578125" customWidth="1"/>
    <col min="14606" max="14606" width="16.28515625" bestFit="1" customWidth="1"/>
    <col min="14843" max="14843" width="32.42578125" customWidth="1"/>
    <col min="14844" max="14844" width="20.7109375" customWidth="1"/>
    <col min="14845" max="14845" width="47" bestFit="1" customWidth="1"/>
    <col min="14846" max="14846" width="28" customWidth="1"/>
    <col min="14847" max="14847" width="17.28515625" customWidth="1"/>
    <col min="14848" max="14848" width="16.140625" bestFit="1" customWidth="1"/>
    <col min="14849" max="14849" width="33.28515625" bestFit="1" customWidth="1"/>
    <col min="14850" max="14850" width="25.85546875" bestFit="1" customWidth="1"/>
    <col min="14851" max="14851" width="12.5703125" customWidth="1"/>
    <col min="14852" max="14852" width="58.42578125" customWidth="1"/>
    <col min="14853" max="14853" width="27.7109375" bestFit="1" customWidth="1"/>
    <col min="14854" max="14854" width="41" customWidth="1"/>
    <col min="14855" max="14855" width="22.140625" customWidth="1"/>
    <col min="14856" max="14856" width="41.28515625" customWidth="1"/>
    <col min="14857" max="14857" width="19" bestFit="1" customWidth="1"/>
    <col min="14858" max="14858" width="19.85546875" customWidth="1"/>
    <col min="14859" max="14859" width="31.42578125" bestFit="1" customWidth="1"/>
    <col min="14860" max="14860" width="16.42578125" bestFit="1" customWidth="1"/>
    <col min="14861" max="14861" width="84.42578125" customWidth="1"/>
    <col min="14862" max="14862" width="16.28515625" bestFit="1" customWidth="1"/>
    <col min="15099" max="15099" width="32.42578125" customWidth="1"/>
    <col min="15100" max="15100" width="20.7109375" customWidth="1"/>
    <col min="15101" max="15101" width="47" bestFit="1" customWidth="1"/>
    <col min="15102" max="15102" width="28" customWidth="1"/>
    <col min="15103" max="15103" width="17.28515625" customWidth="1"/>
    <col min="15104" max="15104" width="16.140625" bestFit="1" customWidth="1"/>
    <col min="15105" max="15105" width="33.28515625" bestFit="1" customWidth="1"/>
    <col min="15106" max="15106" width="25.85546875" bestFit="1" customWidth="1"/>
    <col min="15107" max="15107" width="12.5703125" customWidth="1"/>
    <col min="15108" max="15108" width="58.42578125" customWidth="1"/>
    <col min="15109" max="15109" width="27.7109375" bestFit="1" customWidth="1"/>
    <col min="15110" max="15110" width="41" customWidth="1"/>
    <col min="15111" max="15111" width="22.140625" customWidth="1"/>
    <col min="15112" max="15112" width="41.28515625" customWidth="1"/>
    <col min="15113" max="15113" width="19" bestFit="1" customWidth="1"/>
    <col min="15114" max="15114" width="19.85546875" customWidth="1"/>
    <col min="15115" max="15115" width="31.42578125" bestFit="1" customWidth="1"/>
    <col min="15116" max="15116" width="16.42578125" bestFit="1" customWidth="1"/>
    <col min="15117" max="15117" width="84.42578125" customWidth="1"/>
    <col min="15118" max="15118" width="16.28515625" bestFit="1" customWidth="1"/>
    <col min="15355" max="15355" width="32.42578125" customWidth="1"/>
    <col min="15356" max="15356" width="20.7109375" customWidth="1"/>
    <col min="15357" max="15357" width="47" bestFit="1" customWidth="1"/>
    <col min="15358" max="15358" width="28" customWidth="1"/>
    <col min="15359" max="15359" width="17.28515625" customWidth="1"/>
    <col min="15360" max="15360" width="16.140625" bestFit="1" customWidth="1"/>
    <col min="15361" max="15361" width="33.28515625" bestFit="1" customWidth="1"/>
    <col min="15362" max="15362" width="25.85546875" bestFit="1" customWidth="1"/>
    <col min="15363" max="15363" width="12.5703125" customWidth="1"/>
    <col min="15364" max="15364" width="58.42578125" customWidth="1"/>
    <col min="15365" max="15365" width="27.7109375" bestFit="1" customWidth="1"/>
    <col min="15366" max="15366" width="41" customWidth="1"/>
    <col min="15367" max="15367" width="22.140625" customWidth="1"/>
    <col min="15368" max="15368" width="41.28515625" customWidth="1"/>
    <col min="15369" max="15369" width="19" bestFit="1" customWidth="1"/>
    <col min="15370" max="15370" width="19.85546875" customWidth="1"/>
    <col min="15371" max="15371" width="31.42578125" bestFit="1" customWidth="1"/>
    <col min="15372" max="15372" width="16.42578125" bestFit="1" customWidth="1"/>
    <col min="15373" max="15373" width="84.42578125" customWidth="1"/>
    <col min="15374" max="15374" width="16.28515625" bestFit="1" customWidth="1"/>
    <col min="15611" max="15611" width="32.42578125" customWidth="1"/>
    <col min="15612" max="15612" width="20.7109375" customWidth="1"/>
    <col min="15613" max="15613" width="47" bestFit="1" customWidth="1"/>
    <col min="15614" max="15614" width="28" customWidth="1"/>
    <col min="15615" max="15615" width="17.28515625" customWidth="1"/>
    <col min="15616" max="15616" width="16.140625" bestFit="1" customWidth="1"/>
    <col min="15617" max="15617" width="33.28515625" bestFit="1" customWidth="1"/>
    <col min="15618" max="15618" width="25.85546875" bestFit="1" customWidth="1"/>
    <col min="15619" max="15619" width="12.5703125" customWidth="1"/>
    <col min="15620" max="15620" width="58.42578125" customWidth="1"/>
    <col min="15621" max="15621" width="27.7109375" bestFit="1" customWidth="1"/>
    <col min="15622" max="15622" width="41" customWidth="1"/>
    <col min="15623" max="15623" width="22.140625" customWidth="1"/>
    <col min="15624" max="15624" width="41.28515625" customWidth="1"/>
    <col min="15625" max="15625" width="19" bestFit="1" customWidth="1"/>
    <col min="15626" max="15626" width="19.85546875" customWidth="1"/>
    <col min="15627" max="15627" width="31.42578125" bestFit="1" customWidth="1"/>
    <col min="15628" max="15628" width="16.42578125" bestFit="1" customWidth="1"/>
    <col min="15629" max="15629" width="84.42578125" customWidth="1"/>
    <col min="15630" max="15630" width="16.28515625" bestFit="1" customWidth="1"/>
    <col min="15867" max="15867" width="32.42578125" customWidth="1"/>
    <col min="15868" max="15868" width="20.7109375" customWidth="1"/>
    <col min="15869" max="15869" width="47" bestFit="1" customWidth="1"/>
    <col min="15870" max="15870" width="28" customWidth="1"/>
    <col min="15871" max="15871" width="17.28515625" customWidth="1"/>
    <col min="15872" max="15872" width="16.140625" bestFit="1" customWidth="1"/>
    <col min="15873" max="15873" width="33.28515625" bestFit="1" customWidth="1"/>
    <col min="15874" max="15874" width="25.85546875" bestFit="1" customWidth="1"/>
    <col min="15875" max="15875" width="12.5703125" customWidth="1"/>
    <col min="15876" max="15876" width="58.42578125" customWidth="1"/>
    <col min="15877" max="15877" width="27.7109375" bestFit="1" customWidth="1"/>
    <col min="15878" max="15878" width="41" customWidth="1"/>
    <col min="15879" max="15879" width="22.140625" customWidth="1"/>
    <col min="15880" max="15880" width="41.28515625" customWidth="1"/>
    <col min="15881" max="15881" width="19" bestFit="1" customWidth="1"/>
    <col min="15882" max="15882" width="19.85546875" customWidth="1"/>
    <col min="15883" max="15883" width="31.42578125" bestFit="1" customWidth="1"/>
    <col min="15884" max="15884" width="16.42578125" bestFit="1" customWidth="1"/>
    <col min="15885" max="15885" width="84.42578125" customWidth="1"/>
    <col min="15886" max="15886" width="16.28515625" bestFit="1" customWidth="1"/>
    <col min="16123" max="16123" width="32.42578125" customWidth="1"/>
    <col min="16124" max="16124" width="20.7109375" customWidth="1"/>
    <col min="16125" max="16125" width="47" bestFit="1" customWidth="1"/>
    <col min="16126" max="16126" width="28" customWidth="1"/>
    <col min="16127" max="16127" width="17.28515625" customWidth="1"/>
    <col min="16128" max="16128" width="16.140625" bestFit="1" customWidth="1"/>
    <col min="16129" max="16129" width="33.28515625" bestFit="1" customWidth="1"/>
    <col min="16130" max="16130" width="25.85546875" bestFit="1" customWidth="1"/>
    <col min="16131" max="16131" width="12.5703125" customWidth="1"/>
    <col min="16132" max="16132" width="58.42578125" customWidth="1"/>
    <col min="16133" max="16133" width="27.7109375" bestFit="1" customWidth="1"/>
    <col min="16134" max="16134" width="41" customWidth="1"/>
    <col min="16135" max="16135" width="22.140625" customWidth="1"/>
    <col min="16136" max="16136" width="41.28515625" customWidth="1"/>
    <col min="16137" max="16137" width="19" bestFit="1" customWidth="1"/>
    <col min="16138" max="16138" width="19.85546875" customWidth="1"/>
    <col min="16139" max="16139" width="31.42578125" bestFit="1" customWidth="1"/>
    <col min="16140" max="16140" width="16.42578125" bestFit="1" customWidth="1"/>
    <col min="16141" max="16141" width="84.42578125" customWidth="1"/>
    <col min="16142" max="16142" width="16.28515625" bestFit="1" customWidth="1"/>
  </cols>
  <sheetData>
    <row r="1" spans="1:14" ht="13.5" customHeight="1" x14ac:dyDescent="0.25">
      <c r="A1" s="1"/>
      <c r="B1" s="2"/>
      <c r="C1" s="3"/>
      <c r="D1" s="3"/>
      <c r="E1" s="4"/>
      <c r="F1" s="5"/>
      <c r="G1" s="6"/>
    </row>
    <row r="2" spans="1:14" ht="10.5" customHeight="1" x14ac:dyDescent="0.25">
      <c r="A2" s="1"/>
      <c r="B2" s="2"/>
      <c r="C2" s="3"/>
      <c r="D2" s="3"/>
      <c r="E2" s="4"/>
      <c r="F2" s="5"/>
    </row>
    <row r="3" spans="1:14" ht="15.75" customHeight="1" x14ac:dyDescent="0.25">
      <c r="A3" s="1"/>
      <c r="B3" s="103"/>
      <c r="C3" s="104" t="s">
        <v>1262</v>
      </c>
      <c r="D3" s="105"/>
      <c r="E3" s="4"/>
      <c r="F3" s="5"/>
      <c r="G3" s="7"/>
    </row>
    <row r="4" spans="1:14" ht="19.5" customHeight="1" x14ac:dyDescent="0.25">
      <c r="B4" s="103"/>
      <c r="C4" s="104" t="s">
        <v>1263</v>
      </c>
      <c r="D4" s="105"/>
      <c r="G4" s="7"/>
    </row>
    <row r="5" spans="1:14" ht="12.75" customHeight="1" x14ac:dyDescent="0.25">
      <c r="B5" s="103"/>
      <c r="C5" s="104" t="s">
        <v>1264</v>
      </c>
      <c r="D5" s="105"/>
      <c r="G5" s="7"/>
    </row>
    <row r="6" spans="1:14" ht="16.5" customHeight="1" x14ac:dyDescent="0.25">
      <c r="G6" s="101"/>
      <c r="H6" s="13"/>
    </row>
    <row r="7" spans="1:14" ht="12.75" customHeight="1" x14ac:dyDescent="0.25">
      <c r="G7" s="7"/>
    </row>
    <row r="8" spans="1:14" ht="12.75" customHeight="1" thickBot="1" x14ac:dyDescent="0.3">
      <c r="G8" s="7"/>
    </row>
    <row r="9" spans="1:14" s="15" customFormat="1" ht="57" customHeight="1" x14ac:dyDescent="0.2">
      <c r="A9" s="102" t="s">
        <v>0</v>
      </c>
      <c r="B9" s="102" t="s">
        <v>1</v>
      </c>
      <c r="C9" s="106" t="s">
        <v>2</v>
      </c>
      <c r="D9" s="107" t="s">
        <v>1265</v>
      </c>
      <c r="E9" s="108" t="s">
        <v>3</v>
      </c>
      <c r="F9" s="109" t="s">
        <v>4</v>
      </c>
      <c r="G9" s="110" t="s">
        <v>5</v>
      </c>
      <c r="H9" s="14"/>
      <c r="I9" s="14"/>
      <c r="J9" s="14"/>
      <c r="K9" s="14"/>
      <c r="L9" s="14"/>
      <c r="M9" s="14"/>
      <c r="N9" s="14"/>
    </row>
    <row r="10" spans="1:14" s="9" customFormat="1" ht="31.5" hidden="1" customHeight="1" x14ac:dyDescent="0.25">
      <c r="A10" s="17" t="s">
        <v>6</v>
      </c>
      <c r="B10" s="18" t="s">
        <v>7</v>
      </c>
      <c r="C10" s="18" t="s">
        <v>8</v>
      </c>
      <c r="D10" s="18" t="s">
        <v>9</v>
      </c>
      <c r="E10" s="19" t="s">
        <v>10</v>
      </c>
      <c r="F10" s="20">
        <v>1798.76</v>
      </c>
      <c r="G10" s="21">
        <v>3.5</v>
      </c>
      <c r="H10" s="8"/>
      <c r="I10" s="8"/>
      <c r="J10" s="8"/>
      <c r="K10" s="8"/>
      <c r="L10" s="8"/>
      <c r="M10" s="8"/>
      <c r="N10" s="8"/>
    </row>
    <row r="11" spans="1:14" s="9" customFormat="1" ht="31.5" hidden="1" customHeight="1" x14ac:dyDescent="0.25">
      <c r="A11" s="22" t="s">
        <v>11</v>
      </c>
      <c r="B11" s="18" t="s">
        <v>12</v>
      </c>
      <c r="C11" s="23" t="s">
        <v>13</v>
      </c>
      <c r="D11" s="18" t="s">
        <v>9</v>
      </c>
      <c r="E11" s="19" t="s">
        <v>10</v>
      </c>
      <c r="F11" s="20">
        <v>1798.76</v>
      </c>
      <c r="G11" s="21">
        <v>3.5</v>
      </c>
      <c r="H11" s="24"/>
      <c r="I11" s="8"/>
      <c r="J11" s="8"/>
      <c r="K11" s="8"/>
      <c r="L11" s="8"/>
      <c r="M11" s="8"/>
      <c r="N11" s="8"/>
    </row>
    <row r="12" spans="1:14" s="9" customFormat="1" ht="31.5" hidden="1" customHeight="1" x14ac:dyDescent="0.25">
      <c r="A12" s="22" t="s">
        <v>14</v>
      </c>
      <c r="B12" s="18" t="s">
        <v>15</v>
      </c>
      <c r="C12" s="18" t="s">
        <v>16</v>
      </c>
      <c r="D12" s="18" t="s">
        <v>9</v>
      </c>
      <c r="E12" s="19" t="s">
        <v>10</v>
      </c>
      <c r="F12" s="20">
        <v>1798.76</v>
      </c>
      <c r="G12" s="21">
        <v>3.5</v>
      </c>
      <c r="H12" s="8"/>
      <c r="I12" s="8"/>
      <c r="J12" s="8"/>
      <c r="K12" s="8"/>
      <c r="L12" s="8"/>
      <c r="M12" s="8"/>
      <c r="N12" s="8"/>
    </row>
    <row r="13" spans="1:14" s="9" customFormat="1" ht="31.5" hidden="1" customHeight="1" x14ac:dyDescent="0.25">
      <c r="A13" s="22" t="s">
        <v>17</v>
      </c>
      <c r="B13" s="18" t="s">
        <v>15</v>
      </c>
      <c r="C13" s="18" t="s">
        <v>18</v>
      </c>
      <c r="D13" s="18" t="s">
        <v>9</v>
      </c>
      <c r="E13" s="19" t="s">
        <v>10</v>
      </c>
      <c r="F13" s="20">
        <v>1798.76</v>
      </c>
      <c r="G13" s="21">
        <v>3.5</v>
      </c>
      <c r="H13" s="8"/>
      <c r="I13" s="8"/>
      <c r="J13" s="8"/>
      <c r="K13" s="8"/>
      <c r="L13" s="8"/>
      <c r="M13" s="8"/>
      <c r="N13" s="8"/>
    </row>
    <row r="14" spans="1:14" s="9" customFormat="1" ht="31.5" hidden="1" customHeight="1" x14ac:dyDescent="0.25">
      <c r="A14" s="22" t="s">
        <v>19</v>
      </c>
      <c r="B14" s="18" t="s">
        <v>15</v>
      </c>
      <c r="C14" s="18" t="s">
        <v>20</v>
      </c>
      <c r="D14" s="18" t="s">
        <v>9</v>
      </c>
      <c r="E14" s="19" t="s">
        <v>10</v>
      </c>
      <c r="F14" s="20">
        <v>1798.76</v>
      </c>
      <c r="G14" s="21">
        <v>3.5</v>
      </c>
      <c r="H14" s="8"/>
      <c r="I14" s="8"/>
      <c r="J14" s="8"/>
      <c r="K14" s="8"/>
      <c r="L14" s="8"/>
      <c r="M14" s="8"/>
      <c r="N14" s="8"/>
    </row>
    <row r="15" spans="1:14" s="9" customFormat="1" ht="31.5" hidden="1" customHeight="1" x14ac:dyDescent="0.25">
      <c r="A15" s="22" t="s">
        <v>21</v>
      </c>
      <c r="B15" s="18" t="s">
        <v>15</v>
      </c>
      <c r="C15" s="18" t="s">
        <v>22</v>
      </c>
      <c r="D15" s="18" t="s">
        <v>9</v>
      </c>
      <c r="E15" s="19" t="s">
        <v>10</v>
      </c>
      <c r="F15" s="20">
        <v>1798.76</v>
      </c>
      <c r="G15" s="21">
        <v>3.5</v>
      </c>
      <c r="H15" s="8"/>
      <c r="I15" s="8"/>
      <c r="J15" s="8"/>
      <c r="K15" s="8"/>
      <c r="L15" s="8"/>
      <c r="M15" s="8"/>
      <c r="N15" s="8"/>
    </row>
    <row r="16" spans="1:14" s="9" customFormat="1" ht="31.5" hidden="1" customHeight="1" x14ac:dyDescent="0.25">
      <c r="A16" s="19" t="s">
        <v>23</v>
      </c>
      <c r="B16" s="18" t="s">
        <v>15</v>
      </c>
      <c r="C16" s="18" t="s">
        <v>24</v>
      </c>
      <c r="D16" s="18" t="s">
        <v>9</v>
      </c>
      <c r="E16" s="19" t="s">
        <v>10</v>
      </c>
      <c r="F16" s="20">
        <v>1798.76</v>
      </c>
      <c r="G16" s="21">
        <v>3.5</v>
      </c>
      <c r="H16" s="8"/>
      <c r="I16" s="8"/>
      <c r="J16" s="8"/>
      <c r="K16" s="8"/>
      <c r="L16" s="8"/>
      <c r="M16" s="8"/>
      <c r="N16" s="8"/>
    </row>
    <row r="17" spans="1:14" s="10" customFormat="1" ht="31.5" hidden="1" customHeight="1" x14ac:dyDescent="0.25">
      <c r="A17" s="19" t="s">
        <v>25</v>
      </c>
      <c r="B17" s="18" t="s">
        <v>15</v>
      </c>
      <c r="C17" s="18" t="s">
        <v>26</v>
      </c>
      <c r="D17" s="18" t="s">
        <v>9</v>
      </c>
      <c r="E17" s="19" t="s">
        <v>10</v>
      </c>
      <c r="F17" s="20">
        <v>1798.76</v>
      </c>
      <c r="G17" s="21">
        <v>3.5</v>
      </c>
      <c r="H17" s="8"/>
      <c r="I17" s="8"/>
      <c r="J17" s="8"/>
      <c r="K17" s="8"/>
      <c r="L17" s="8"/>
      <c r="M17" s="8"/>
      <c r="N17" s="8"/>
    </row>
    <row r="18" spans="1:14" s="10" customFormat="1" ht="31.5" hidden="1" customHeight="1" x14ac:dyDescent="0.25">
      <c r="A18" s="25" t="s">
        <v>27</v>
      </c>
      <c r="B18" s="18" t="s">
        <v>15</v>
      </c>
      <c r="C18" s="18" t="s">
        <v>28</v>
      </c>
      <c r="D18" s="18" t="s">
        <v>9</v>
      </c>
      <c r="E18" s="19" t="s">
        <v>10</v>
      </c>
      <c r="F18" s="20">
        <v>1798.76</v>
      </c>
      <c r="G18" s="21">
        <v>3.5</v>
      </c>
      <c r="H18" s="8"/>
      <c r="I18" s="8"/>
      <c r="J18" s="8"/>
      <c r="K18" s="8"/>
      <c r="L18" s="8"/>
      <c r="M18" s="8"/>
      <c r="N18" s="8"/>
    </row>
    <row r="19" spans="1:14" s="10" customFormat="1" ht="31.5" hidden="1" customHeight="1" x14ac:dyDescent="0.25">
      <c r="A19" s="25" t="s">
        <v>29</v>
      </c>
      <c r="B19" s="18" t="s">
        <v>15</v>
      </c>
      <c r="C19" s="18" t="s">
        <v>30</v>
      </c>
      <c r="D19" s="18" t="s">
        <v>9</v>
      </c>
      <c r="E19" s="19" t="s">
        <v>10</v>
      </c>
      <c r="F19" s="20">
        <v>1798.76</v>
      </c>
      <c r="G19" s="21">
        <v>3.5</v>
      </c>
      <c r="H19" s="8"/>
      <c r="I19" s="8"/>
      <c r="J19" s="8"/>
      <c r="K19" s="8"/>
      <c r="L19" s="8"/>
      <c r="M19" s="8"/>
      <c r="N19" s="8"/>
    </row>
    <row r="20" spans="1:14" s="10" customFormat="1" ht="31.5" hidden="1" customHeight="1" x14ac:dyDescent="0.25">
      <c r="A20" s="25" t="s">
        <v>31</v>
      </c>
      <c r="B20" s="18" t="s">
        <v>15</v>
      </c>
      <c r="C20" s="26" t="s">
        <v>32</v>
      </c>
      <c r="D20" s="18" t="s">
        <v>9</v>
      </c>
      <c r="E20" s="19" t="s">
        <v>10</v>
      </c>
      <c r="F20" s="20">
        <v>1798.76</v>
      </c>
      <c r="G20" s="21">
        <v>3.5</v>
      </c>
      <c r="H20" s="8"/>
      <c r="I20" s="8"/>
      <c r="J20" s="8"/>
      <c r="K20" s="8"/>
      <c r="L20" s="8"/>
      <c r="M20" s="8"/>
      <c r="N20" s="8"/>
    </row>
    <row r="21" spans="1:14" s="10" customFormat="1" ht="31.5" hidden="1" customHeight="1" x14ac:dyDescent="0.25">
      <c r="A21" s="25" t="s">
        <v>33</v>
      </c>
      <c r="B21" s="18" t="s">
        <v>15</v>
      </c>
      <c r="C21" s="18" t="s">
        <v>34</v>
      </c>
      <c r="D21" s="18" t="s">
        <v>9</v>
      </c>
      <c r="E21" s="19" t="s">
        <v>10</v>
      </c>
      <c r="F21" s="20">
        <v>1798.76</v>
      </c>
      <c r="G21" s="21">
        <v>3.5</v>
      </c>
      <c r="H21" s="8"/>
      <c r="I21" s="8"/>
      <c r="J21" s="8"/>
      <c r="K21" s="8"/>
      <c r="L21" s="8"/>
      <c r="M21" s="8"/>
      <c r="N21" s="8"/>
    </row>
    <row r="22" spans="1:14" s="10" customFormat="1" ht="31.5" hidden="1" customHeight="1" x14ac:dyDescent="0.25">
      <c r="A22" s="17" t="s">
        <v>35</v>
      </c>
      <c r="B22" s="18" t="s">
        <v>15</v>
      </c>
      <c r="C22" s="18" t="s">
        <v>36</v>
      </c>
      <c r="D22" s="18" t="s">
        <v>9</v>
      </c>
      <c r="E22" s="19" t="s">
        <v>10</v>
      </c>
      <c r="F22" s="20">
        <v>1798.76</v>
      </c>
      <c r="G22" s="21">
        <v>3.5</v>
      </c>
      <c r="H22" s="8"/>
      <c r="I22" s="8"/>
      <c r="J22" s="8"/>
      <c r="K22" s="8"/>
      <c r="L22" s="8"/>
      <c r="M22" s="8"/>
      <c r="N22" s="8"/>
    </row>
    <row r="23" spans="1:14" s="28" customFormat="1" ht="31.5" hidden="1" customHeight="1" x14ac:dyDescent="0.25">
      <c r="A23" s="17" t="s">
        <v>37</v>
      </c>
      <c r="B23" s="18" t="s">
        <v>38</v>
      </c>
      <c r="C23" s="18" t="s">
        <v>39</v>
      </c>
      <c r="D23" s="16" t="s">
        <v>40</v>
      </c>
      <c r="E23" s="19" t="s">
        <v>41</v>
      </c>
      <c r="F23" s="27">
        <v>752.82</v>
      </c>
      <c r="G23" s="21">
        <v>1.5</v>
      </c>
      <c r="H23" s="8"/>
      <c r="I23" s="8"/>
      <c r="J23" s="8"/>
      <c r="K23" s="8"/>
      <c r="L23" s="8"/>
      <c r="M23" s="8"/>
      <c r="N23" s="8"/>
    </row>
    <row r="24" spans="1:14" s="10" customFormat="1" ht="31.5" hidden="1" customHeight="1" x14ac:dyDescent="0.25">
      <c r="A24" s="22" t="s">
        <v>42</v>
      </c>
      <c r="B24" s="18" t="s">
        <v>38</v>
      </c>
      <c r="C24" s="18" t="s">
        <v>43</v>
      </c>
      <c r="D24" s="16" t="s">
        <v>40</v>
      </c>
      <c r="E24" s="19" t="s">
        <v>41</v>
      </c>
      <c r="F24" s="27">
        <v>752.82</v>
      </c>
      <c r="G24" s="21">
        <v>1.5</v>
      </c>
      <c r="H24" s="8"/>
      <c r="I24" s="8"/>
      <c r="J24" s="8"/>
      <c r="K24" s="8"/>
      <c r="L24" s="8"/>
      <c r="M24" s="8"/>
      <c r="N24" s="8"/>
    </row>
    <row r="25" spans="1:14" s="10" customFormat="1" ht="31.5" hidden="1" customHeight="1" x14ac:dyDescent="0.25">
      <c r="A25" s="22" t="s">
        <v>44</v>
      </c>
      <c r="B25" s="18" t="s">
        <v>15</v>
      </c>
      <c r="C25" s="18" t="s">
        <v>45</v>
      </c>
      <c r="D25" s="16" t="s">
        <v>40</v>
      </c>
      <c r="E25" s="19" t="s">
        <v>41</v>
      </c>
      <c r="F25" s="27">
        <v>752.82</v>
      </c>
      <c r="G25" s="21">
        <v>1.5</v>
      </c>
      <c r="H25" s="8"/>
      <c r="I25" s="8"/>
      <c r="J25" s="8"/>
      <c r="K25" s="8"/>
      <c r="L25" s="8"/>
      <c r="M25" s="8"/>
      <c r="N25" s="8"/>
    </row>
    <row r="26" spans="1:14" s="10" customFormat="1" ht="31.5" hidden="1" customHeight="1" x14ac:dyDescent="0.25">
      <c r="A26" s="22" t="s">
        <v>46</v>
      </c>
      <c r="B26" s="18" t="s">
        <v>38</v>
      </c>
      <c r="C26" s="18" t="s">
        <v>47</v>
      </c>
      <c r="D26" s="16" t="s">
        <v>40</v>
      </c>
      <c r="E26" s="19" t="s">
        <v>41</v>
      </c>
      <c r="F26" s="27">
        <v>752.82</v>
      </c>
      <c r="G26" s="21">
        <v>1.5</v>
      </c>
      <c r="H26" s="8"/>
      <c r="I26" s="8"/>
      <c r="J26" s="8"/>
      <c r="K26" s="8"/>
      <c r="L26" s="8"/>
      <c r="M26" s="8"/>
      <c r="N26" s="8"/>
    </row>
    <row r="27" spans="1:14" s="10" customFormat="1" ht="31.5" hidden="1" customHeight="1" x14ac:dyDescent="0.25">
      <c r="A27" s="22" t="s">
        <v>48</v>
      </c>
      <c r="B27" s="18" t="s">
        <v>7</v>
      </c>
      <c r="C27" s="18" t="s">
        <v>49</v>
      </c>
      <c r="D27" s="16" t="s">
        <v>50</v>
      </c>
      <c r="E27" s="19" t="s">
        <v>41</v>
      </c>
      <c r="F27" s="27">
        <v>1862.03</v>
      </c>
      <c r="G27" s="21">
        <v>3.5</v>
      </c>
      <c r="H27" s="8"/>
      <c r="I27" s="8"/>
      <c r="J27" s="8"/>
      <c r="K27" s="8"/>
      <c r="L27" s="8"/>
      <c r="M27" s="8"/>
      <c r="N27" s="8"/>
    </row>
    <row r="28" spans="1:14" s="10" customFormat="1" ht="31.5" hidden="1" customHeight="1" x14ac:dyDescent="0.25">
      <c r="A28" s="17" t="s">
        <v>51</v>
      </c>
      <c r="B28" s="18" t="s">
        <v>52</v>
      </c>
      <c r="C28" s="18" t="s">
        <v>53</v>
      </c>
      <c r="D28" s="16" t="s">
        <v>50</v>
      </c>
      <c r="E28" s="19" t="s">
        <v>41</v>
      </c>
      <c r="F28" s="27">
        <v>1862.03</v>
      </c>
      <c r="G28" s="21">
        <v>3.5</v>
      </c>
      <c r="H28" s="8"/>
      <c r="I28" s="8"/>
      <c r="J28" s="8"/>
      <c r="K28" s="8"/>
      <c r="L28" s="8"/>
      <c r="M28" s="8"/>
      <c r="N28" s="8"/>
    </row>
    <row r="29" spans="1:14" s="10" customFormat="1" ht="31.5" hidden="1" customHeight="1" x14ac:dyDescent="0.25">
      <c r="A29" s="17" t="s">
        <v>54</v>
      </c>
      <c r="B29" s="18" t="s">
        <v>15</v>
      </c>
      <c r="C29" s="18" t="s">
        <v>55</v>
      </c>
      <c r="D29" s="16" t="s">
        <v>50</v>
      </c>
      <c r="E29" s="19" t="s">
        <v>41</v>
      </c>
      <c r="F29" s="27">
        <v>1862.03</v>
      </c>
      <c r="G29" s="21">
        <v>3.5</v>
      </c>
      <c r="H29" s="8"/>
      <c r="I29" s="8"/>
      <c r="J29" s="8"/>
      <c r="K29" s="8"/>
      <c r="L29" s="8"/>
      <c r="M29" s="8"/>
      <c r="N29" s="8"/>
    </row>
    <row r="30" spans="1:14" s="10" customFormat="1" ht="31.5" hidden="1" customHeight="1" x14ac:dyDescent="0.25">
      <c r="A30" s="22" t="s">
        <v>56</v>
      </c>
      <c r="B30" s="18" t="s">
        <v>15</v>
      </c>
      <c r="C30" s="18" t="s">
        <v>57</v>
      </c>
      <c r="D30" s="16" t="s">
        <v>50</v>
      </c>
      <c r="E30" s="19" t="s">
        <v>41</v>
      </c>
      <c r="F30" s="27">
        <v>1862.03</v>
      </c>
      <c r="G30" s="21">
        <v>3.5</v>
      </c>
      <c r="H30" s="8"/>
      <c r="I30" s="8"/>
      <c r="J30" s="8"/>
      <c r="K30" s="8"/>
      <c r="L30" s="8"/>
      <c r="M30" s="8"/>
      <c r="N30" s="8"/>
    </row>
    <row r="31" spans="1:14" s="10" customFormat="1" ht="31.5" hidden="1" customHeight="1" x14ac:dyDescent="0.25">
      <c r="A31" s="29" t="s">
        <v>58</v>
      </c>
      <c r="B31" s="30" t="s">
        <v>15</v>
      </c>
      <c r="C31" s="31" t="s">
        <v>59</v>
      </c>
      <c r="D31" s="32" t="s">
        <v>60</v>
      </c>
      <c r="E31" s="19" t="s">
        <v>10</v>
      </c>
      <c r="F31" s="33">
        <f>$F$32</f>
        <v>1925.3</v>
      </c>
      <c r="G31" s="21">
        <v>3.5</v>
      </c>
      <c r="H31" s="8"/>
      <c r="I31" s="8"/>
      <c r="J31" s="8"/>
      <c r="K31" s="8"/>
      <c r="L31" s="8"/>
      <c r="M31" s="8"/>
      <c r="N31" s="8"/>
    </row>
    <row r="32" spans="1:14" s="10" customFormat="1" ht="31.5" hidden="1" customHeight="1" x14ac:dyDescent="0.25">
      <c r="A32" s="29" t="s">
        <v>61</v>
      </c>
      <c r="B32" s="30" t="s">
        <v>15</v>
      </c>
      <c r="C32" s="31" t="s">
        <v>62</v>
      </c>
      <c r="D32" s="32" t="s">
        <v>60</v>
      </c>
      <c r="E32" s="19" t="s">
        <v>10</v>
      </c>
      <c r="F32" s="33">
        <v>1925.3</v>
      </c>
      <c r="G32" s="21">
        <v>3.5</v>
      </c>
      <c r="H32" s="8"/>
      <c r="I32" s="8"/>
      <c r="J32" s="8"/>
      <c r="K32" s="8"/>
      <c r="L32" s="8"/>
      <c r="M32" s="8"/>
      <c r="N32" s="8"/>
    </row>
    <row r="33" spans="1:14" s="10" customFormat="1" ht="31.5" hidden="1" customHeight="1" x14ac:dyDescent="0.25">
      <c r="A33" s="29" t="s">
        <v>63</v>
      </c>
      <c r="B33" s="30" t="s">
        <v>15</v>
      </c>
      <c r="C33" s="31" t="s">
        <v>64</v>
      </c>
      <c r="D33" s="32" t="s">
        <v>60</v>
      </c>
      <c r="E33" s="19" t="s">
        <v>10</v>
      </c>
      <c r="F33" s="33">
        <v>1925.3</v>
      </c>
      <c r="G33" s="21">
        <v>3.5</v>
      </c>
      <c r="H33" s="8"/>
      <c r="I33" s="8"/>
      <c r="J33" s="8"/>
      <c r="K33" s="8"/>
      <c r="L33" s="8"/>
      <c r="M33" s="8"/>
      <c r="N33" s="8"/>
    </row>
    <row r="34" spans="1:14" s="10" customFormat="1" ht="31.5" hidden="1" customHeight="1" x14ac:dyDescent="0.25">
      <c r="A34" s="29" t="s">
        <v>65</v>
      </c>
      <c r="B34" s="30" t="s">
        <v>15</v>
      </c>
      <c r="C34" s="31" t="s">
        <v>66</v>
      </c>
      <c r="D34" s="32" t="s">
        <v>60</v>
      </c>
      <c r="E34" s="19" t="s">
        <v>10</v>
      </c>
      <c r="F34" s="33">
        <v>1925.3</v>
      </c>
      <c r="G34" s="21">
        <v>3.5</v>
      </c>
      <c r="H34" s="8"/>
      <c r="I34" s="8"/>
      <c r="J34" s="8"/>
      <c r="K34" s="8"/>
      <c r="L34" s="8"/>
      <c r="M34" s="8"/>
      <c r="N34" s="8"/>
    </row>
    <row r="35" spans="1:14" s="10" customFormat="1" ht="31.5" hidden="1" customHeight="1" x14ac:dyDescent="0.25">
      <c r="A35" s="19" t="s">
        <v>67</v>
      </c>
      <c r="B35" s="18" t="s">
        <v>7</v>
      </c>
      <c r="C35" s="18" t="s">
        <v>68</v>
      </c>
      <c r="D35" s="16" t="s">
        <v>69</v>
      </c>
      <c r="E35" s="19" t="s">
        <v>10</v>
      </c>
      <c r="F35" s="33">
        <v>1520.04</v>
      </c>
      <c r="G35" s="21">
        <v>2.5</v>
      </c>
      <c r="H35" s="8"/>
      <c r="I35" s="8"/>
      <c r="J35" s="8"/>
      <c r="K35" s="8"/>
      <c r="L35" s="8"/>
      <c r="M35" s="8"/>
      <c r="N35" s="8"/>
    </row>
    <row r="36" spans="1:14" s="35" customFormat="1" ht="31.5" hidden="1" customHeight="1" x14ac:dyDescent="0.25">
      <c r="A36" s="19" t="s">
        <v>70</v>
      </c>
      <c r="B36" s="18" t="s">
        <v>15</v>
      </c>
      <c r="C36" s="18" t="s">
        <v>71</v>
      </c>
      <c r="D36" s="16" t="s">
        <v>69</v>
      </c>
      <c r="E36" s="19" t="s">
        <v>10</v>
      </c>
      <c r="F36" s="33">
        <v>1520.04</v>
      </c>
      <c r="G36" s="21">
        <v>2.5</v>
      </c>
      <c r="H36" s="8"/>
      <c r="I36" s="8"/>
      <c r="J36" s="8"/>
      <c r="K36" s="8"/>
      <c r="L36" s="8"/>
      <c r="M36" s="8"/>
      <c r="N36" s="8"/>
    </row>
    <row r="37" spans="1:14" s="35" customFormat="1" ht="31.5" hidden="1" customHeight="1" x14ac:dyDescent="0.25">
      <c r="A37" s="19" t="s">
        <v>72</v>
      </c>
      <c r="B37" s="18" t="s">
        <v>15</v>
      </c>
      <c r="C37" s="18" t="s">
        <v>73</v>
      </c>
      <c r="D37" s="16" t="s">
        <v>69</v>
      </c>
      <c r="E37" s="19" t="s">
        <v>10</v>
      </c>
      <c r="F37" s="33">
        <v>1520.04</v>
      </c>
      <c r="G37" s="21">
        <v>2.5</v>
      </c>
      <c r="H37" s="8"/>
      <c r="I37" s="8"/>
      <c r="J37" s="8"/>
      <c r="K37" s="8"/>
      <c r="L37" s="8"/>
      <c r="M37" s="8"/>
      <c r="N37" s="8"/>
    </row>
    <row r="38" spans="1:14" s="35" customFormat="1" ht="31.5" hidden="1" customHeight="1" x14ac:dyDescent="0.25">
      <c r="A38" s="19" t="s">
        <v>74</v>
      </c>
      <c r="B38" s="18" t="s">
        <v>15</v>
      </c>
      <c r="C38" s="18" t="s">
        <v>75</v>
      </c>
      <c r="D38" s="16" t="s">
        <v>69</v>
      </c>
      <c r="E38" s="19" t="s">
        <v>10</v>
      </c>
      <c r="F38" s="33">
        <v>1520.04</v>
      </c>
      <c r="G38" s="21">
        <v>2.5</v>
      </c>
      <c r="H38" s="8"/>
      <c r="I38" s="8"/>
      <c r="J38" s="8"/>
      <c r="K38" s="8"/>
      <c r="L38" s="8"/>
      <c r="M38" s="8"/>
      <c r="N38" s="8"/>
    </row>
    <row r="39" spans="1:14" s="35" customFormat="1" ht="31.5" hidden="1" customHeight="1" x14ac:dyDescent="0.25">
      <c r="A39" s="19" t="s">
        <v>76</v>
      </c>
      <c r="B39" s="18" t="s">
        <v>15</v>
      </c>
      <c r="C39" s="18" t="s">
        <v>77</v>
      </c>
      <c r="D39" s="16" t="s">
        <v>69</v>
      </c>
      <c r="E39" s="19" t="s">
        <v>10</v>
      </c>
      <c r="F39" s="33">
        <v>1520.04</v>
      </c>
      <c r="G39" s="21">
        <v>2.5</v>
      </c>
      <c r="H39" s="8"/>
      <c r="I39" s="8"/>
      <c r="J39" s="8"/>
      <c r="K39" s="8"/>
      <c r="L39" s="8"/>
      <c r="M39" s="8"/>
      <c r="N39" s="8"/>
    </row>
    <row r="40" spans="1:14" s="35" customFormat="1" ht="31.5" hidden="1" customHeight="1" x14ac:dyDescent="0.25">
      <c r="A40" s="19" t="s">
        <v>78</v>
      </c>
      <c r="B40" s="18" t="s">
        <v>15</v>
      </c>
      <c r="C40" s="18" t="s">
        <v>79</v>
      </c>
      <c r="D40" s="16" t="s">
        <v>69</v>
      </c>
      <c r="E40" s="19" t="s">
        <v>10</v>
      </c>
      <c r="F40" s="33">
        <v>1520.04</v>
      </c>
      <c r="G40" s="21">
        <v>2.5</v>
      </c>
      <c r="H40" s="8"/>
      <c r="I40" s="8"/>
      <c r="J40" s="8"/>
      <c r="K40" s="8"/>
      <c r="L40" s="8"/>
      <c r="M40" s="8"/>
      <c r="N40" s="8"/>
    </row>
    <row r="41" spans="1:14" s="35" customFormat="1" ht="31.5" hidden="1" customHeight="1" x14ac:dyDescent="0.25">
      <c r="A41" s="19" t="s">
        <v>80</v>
      </c>
      <c r="B41" s="18" t="s">
        <v>7</v>
      </c>
      <c r="C41" s="18" t="s">
        <v>81</v>
      </c>
      <c r="D41" s="16" t="s">
        <v>82</v>
      </c>
      <c r="E41" s="19" t="s">
        <v>83</v>
      </c>
      <c r="F41" s="33">
        <v>6054.54</v>
      </c>
      <c r="G41" s="21">
        <v>9.5</v>
      </c>
      <c r="H41" s="8"/>
      <c r="I41" s="8"/>
      <c r="J41" s="8"/>
      <c r="K41" s="8"/>
      <c r="L41" s="8"/>
      <c r="M41" s="8"/>
      <c r="N41" s="8"/>
    </row>
    <row r="42" spans="1:14" s="10" customFormat="1" ht="31.5" hidden="1" customHeight="1" x14ac:dyDescent="0.25">
      <c r="A42" s="19" t="s">
        <v>84</v>
      </c>
      <c r="B42" s="18" t="s">
        <v>85</v>
      </c>
      <c r="C42" s="18" t="s">
        <v>86</v>
      </c>
      <c r="D42" s="16" t="s">
        <v>82</v>
      </c>
      <c r="E42" s="19" t="s">
        <v>83</v>
      </c>
      <c r="F42" s="33">
        <v>6054.54</v>
      </c>
      <c r="G42" s="21">
        <v>9.5</v>
      </c>
      <c r="H42" s="8"/>
      <c r="I42" s="8"/>
      <c r="J42" s="8"/>
      <c r="K42" s="8"/>
      <c r="L42" s="8"/>
      <c r="M42" s="8"/>
      <c r="N42" s="8"/>
    </row>
    <row r="43" spans="1:14" s="10" customFormat="1" ht="31.5" hidden="1" customHeight="1" x14ac:dyDescent="0.25">
      <c r="A43" s="19" t="s">
        <v>87</v>
      </c>
      <c r="B43" s="18" t="s">
        <v>7</v>
      </c>
      <c r="C43" s="18" t="s">
        <v>88</v>
      </c>
      <c r="D43" s="16" t="s">
        <v>89</v>
      </c>
      <c r="E43" s="19" t="s">
        <v>10</v>
      </c>
      <c r="F43" s="33">
        <v>962.64</v>
      </c>
      <c r="G43" s="21">
        <v>1.5</v>
      </c>
      <c r="H43" s="8"/>
      <c r="I43" s="8"/>
      <c r="J43" s="8"/>
      <c r="K43" s="8"/>
      <c r="L43" s="8"/>
      <c r="M43" s="8"/>
      <c r="N43" s="8"/>
    </row>
    <row r="44" spans="1:14" s="10" customFormat="1" ht="31.5" hidden="1" customHeight="1" x14ac:dyDescent="0.25">
      <c r="A44" s="19" t="s">
        <v>90</v>
      </c>
      <c r="B44" s="18" t="s">
        <v>15</v>
      </c>
      <c r="C44" s="18" t="s">
        <v>91</v>
      </c>
      <c r="D44" s="16" t="s">
        <v>89</v>
      </c>
      <c r="E44" s="19" t="s">
        <v>10</v>
      </c>
      <c r="F44" s="33">
        <v>962.64</v>
      </c>
      <c r="G44" s="21">
        <v>1.5</v>
      </c>
      <c r="H44" s="8"/>
      <c r="I44" s="8"/>
      <c r="J44" s="8"/>
      <c r="K44" s="8"/>
      <c r="L44" s="8"/>
      <c r="M44" s="8"/>
      <c r="N44" s="8"/>
    </row>
    <row r="45" spans="1:14" s="10" customFormat="1" ht="31.5" hidden="1" customHeight="1" x14ac:dyDescent="0.25">
      <c r="A45" s="19" t="s">
        <v>92</v>
      </c>
      <c r="B45" s="18" t="s">
        <v>15</v>
      </c>
      <c r="C45" s="18" t="s">
        <v>93</v>
      </c>
      <c r="D45" s="16" t="s">
        <v>89</v>
      </c>
      <c r="E45" s="19" t="s">
        <v>10</v>
      </c>
      <c r="F45" s="33">
        <v>962.64</v>
      </c>
      <c r="G45" s="21">
        <v>1.5</v>
      </c>
      <c r="H45" s="8"/>
      <c r="I45" s="8"/>
      <c r="J45" s="8"/>
      <c r="K45" s="8"/>
      <c r="L45" s="8"/>
      <c r="M45" s="8"/>
      <c r="N45" s="8"/>
    </row>
    <row r="46" spans="1:14" s="10" customFormat="1" ht="31.5" hidden="1" customHeight="1" x14ac:dyDescent="0.25">
      <c r="A46" s="19" t="s">
        <v>94</v>
      </c>
      <c r="B46" s="18" t="s">
        <v>15</v>
      </c>
      <c r="C46" s="18" t="s">
        <v>95</v>
      </c>
      <c r="D46" s="16" t="s">
        <v>89</v>
      </c>
      <c r="E46" s="19" t="s">
        <v>10</v>
      </c>
      <c r="F46" s="33">
        <v>962.64</v>
      </c>
      <c r="G46" s="21">
        <v>1.5</v>
      </c>
      <c r="H46" s="8"/>
      <c r="I46" s="8"/>
      <c r="J46" s="8"/>
      <c r="K46" s="8"/>
      <c r="L46" s="8"/>
      <c r="M46" s="8"/>
      <c r="N46" s="8"/>
    </row>
    <row r="47" spans="1:14" s="10" customFormat="1" ht="31.5" hidden="1" customHeight="1" x14ac:dyDescent="0.25">
      <c r="A47" s="19" t="s">
        <v>96</v>
      </c>
      <c r="B47" s="18" t="s">
        <v>7</v>
      </c>
      <c r="C47" s="18" t="s">
        <v>97</v>
      </c>
      <c r="D47" s="16" t="s">
        <v>98</v>
      </c>
      <c r="E47" s="19" t="s">
        <v>99</v>
      </c>
      <c r="F47" s="33">
        <f>2385-63.27</f>
        <v>2321.73</v>
      </c>
      <c r="G47" s="21">
        <v>4.5</v>
      </c>
      <c r="H47" s="8"/>
      <c r="I47" s="8"/>
      <c r="J47" s="8"/>
      <c r="K47" s="8"/>
      <c r="L47" s="8"/>
      <c r="M47" s="8"/>
      <c r="N47" s="8"/>
    </row>
    <row r="48" spans="1:14" s="10" customFormat="1" ht="31.5" hidden="1" customHeight="1" x14ac:dyDescent="0.25">
      <c r="A48" s="19" t="s">
        <v>100</v>
      </c>
      <c r="B48" s="18" t="s">
        <v>15</v>
      </c>
      <c r="C48" s="18" t="s">
        <v>101</v>
      </c>
      <c r="D48" s="16" t="s">
        <v>98</v>
      </c>
      <c r="E48" s="19" t="s">
        <v>99</v>
      </c>
      <c r="F48" s="33">
        <f>2385-63.27</f>
        <v>2321.73</v>
      </c>
      <c r="G48" s="21">
        <v>4.5</v>
      </c>
      <c r="H48" s="8"/>
      <c r="I48" s="8"/>
      <c r="J48" s="8"/>
      <c r="K48" s="8"/>
      <c r="L48" s="8"/>
      <c r="M48" s="8"/>
      <c r="N48" s="8"/>
    </row>
    <row r="49" spans="1:14" s="10" customFormat="1" ht="31.5" hidden="1" customHeight="1" x14ac:dyDescent="0.25">
      <c r="A49" s="19" t="s">
        <v>102</v>
      </c>
      <c r="B49" s="18" t="s">
        <v>15</v>
      </c>
      <c r="C49" s="18" t="s">
        <v>103</v>
      </c>
      <c r="D49" s="16" t="s">
        <v>98</v>
      </c>
      <c r="E49" s="19" t="s">
        <v>99</v>
      </c>
      <c r="F49" s="33">
        <f>2385-63.27</f>
        <v>2321.73</v>
      </c>
      <c r="G49" s="21">
        <v>4.5</v>
      </c>
      <c r="H49" s="8"/>
      <c r="I49" s="8"/>
      <c r="J49" s="8"/>
      <c r="K49" s="8"/>
      <c r="L49" s="8"/>
      <c r="M49" s="8"/>
      <c r="N49" s="8"/>
    </row>
    <row r="50" spans="1:14" s="10" customFormat="1" ht="31.5" hidden="1" customHeight="1" x14ac:dyDescent="0.25">
      <c r="A50" s="19" t="s">
        <v>104</v>
      </c>
      <c r="B50" s="18" t="s">
        <v>15</v>
      </c>
      <c r="C50" s="18" t="s">
        <v>105</v>
      </c>
      <c r="D50" s="16" t="s">
        <v>98</v>
      </c>
      <c r="E50" s="19" t="s">
        <v>99</v>
      </c>
      <c r="F50" s="33">
        <f>2385-63.27</f>
        <v>2321.73</v>
      </c>
      <c r="G50" s="21">
        <v>4.5</v>
      </c>
      <c r="H50" s="8"/>
      <c r="I50" s="8"/>
      <c r="J50" s="8"/>
      <c r="K50" s="8"/>
      <c r="L50" s="8"/>
      <c r="M50" s="8"/>
      <c r="N50" s="8"/>
    </row>
    <row r="51" spans="1:14" s="10" customFormat="1" ht="31.5" hidden="1" customHeight="1" x14ac:dyDescent="0.25">
      <c r="A51" s="19" t="s">
        <v>106</v>
      </c>
      <c r="B51" s="18" t="s">
        <v>7</v>
      </c>
      <c r="C51" s="18" t="s">
        <v>107</v>
      </c>
      <c r="D51" s="16" t="s">
        <v>108</v>
      </c>
      <c r="E51" s="19" t="s">
        <v>99</v>
      </c>
      <c r="F51" s="27">
        <v>1031.52</v>
      </c>
      <c r="G51" s="21">
        <v>2.5</v>
      </c>
      <c r="H51" s="8"/>
      <c r="I51" s="8"/>
      <c r="J51" s="8"/>
      <c r="K51" s="8"/>
      <c r="L51" s="8"/>
      <c r="M51" s="8"/>
      <c r="N51" s="8"/>
    </row>
    <row r="52" spans="1:14" s="10" customFormat="1" ht="31.5" hidden="1" customHeight="1" x14ac:dyDescent="0.25">
      <c r="A52" s="19" t="s">
        <v>109</v>
      </c>
      <c r="B52" s="18" t="s">
        <v>15</v>
      </c>
      <c r="C52" s="18" t="s">
        <v>110</v>
      </c>
      <c r="D52" s="16" t="s">
        <v>108</v>
      </c>
      <c r="E52" s="19" t="s">
        <v>99</v>
      </c>
      <c r="F52" s="27">
        <v>1031.52</v>
      </c>
      <c r="G52" s="21">
        <v>2.5</v>
      </c>
      <c r="H52" s="8"/>
      <c r="I52" s="8"/>
      <c r="J52" s="8"/>
      <c r="K52" s="8"/>
      <c r="L52" s="8"/>
      <c r="M52" s="8"/>
      <c r="N52" s="8"/>
    </row>
    <row r="53" spans="1:14" s="10" customFormat="1" ht="31.5" hidden="1" customHeight="1" x14ac:dyDescent="0.25">
      <c r="A53" s="22" t="s">
        <v>111</v>
      </c>
      <c r="B53" s="18" t="s">
        <v>15</v>
      </c>
      <c r="C53" s="18" t="s">
        <v>112</v>
      </c>
      <c r="D53" s="16" t="s">
        <v>108</v>
      </c>
      <c r="E53" s="19" t="s">
        <v>99</v>
      </c>
      <c r="F53" s="27">
        <v>1031.51</v>
      </c>
      <c r="G53" s="21">
        <v>2.5</v>
      </c>
      <c r="H53" s="8"/>
      <c r="I53" s="8"/>
      <c r="J53" s="8"/>
      <c r="K53" s="8"/>
      <c r="L53" s="8"/>
      <c r="M53" s="8"/>
      <c r="N53" s="8"/>
    </row>
    <row r="54" spans="1:14" s="10" customFormat="1" ht="31.5" hidden="1" customHeight="1" x14ac:dyDescent="0.25">
      <c r="A54" s="19" t="s">
        <v>113</v>
      </c>
      <c r="B54" s="18" t="s">
        <v>7</v>
      </c>
      <c r="C54" s="18" t="s">
        <v>114</v>
      </c>
      <c r="D54" s="16" t="s">
        <v>115</v>
      </c>
      <c r="E54" s="19" t="s">
        <v>99</v>
      </c>
      <c r="F54" s="27">
        <v>2907.97</v>
      </c>
      <c r="G54" s="21">
        <v>5.5</v>
      </c>
      <c r="H54" s="8"/>
      <c r="I54" s="8"/>
      <c r="J54" s="8"/>
      <c r="K54" s="8"/>
      <c r="L54" s="8"/>
      <c r="M54" s="8"/>
      <c r="N54" s="8"/>
    </row>
    <row r="55" spans="1:14" s="10" customFormat="1" ht="31.5" hidden="1" customHeight="1" x14ac:dyDescent="0.25">
      <c r="A55" s="37" t="s">
        <v>116</v>
      </c>
      <c r="B55" s="18" t="s">
        <v>15</v>
      </c>
      <c r="C55" s="18" t="s">
        <v>117</v>
      </c>
      <c r="D55" s="16" t="s">
        <v>115</v>
      </c>
      <c r="E55" s="19" t="s">
        <v>99</v>
      </c>
      <c r="F55" s="27">
        <v>2907.97</v>
      </c>
      <c r="G55" s="21">
        <v>5.5</v>
      </c>
      <c r="H55" s="8"/>
      <c r="I55" s="8"/>
      <c r="J55" s="8"/>
      <c r="K55" s="8"/>
      <c r="L55" s="8"/>
      <c r="M55" s="8"/>
      <c r="N55" s="8"/>
    </row>
    <row r="56" spans="1:14" s="10" customFormat="1" ht="31.5" hidden="1" customHeight="1" x14ac:dyDescent="0.25">
      <c r="A56" s="37" t="s">
        <v>118</v>
      </c>
      <c r="B56" s="18" t="s">
        <v>15</v>
      </c>
      <c r="C56" s="18" t="s">
        <v>119</v>
      </c>
      <c r="D56" s="16" t="s">
        <v>115</v>
      </c>
      <c r="E56" s="19" t="s">
        <v>99</v>
      </c>
      <c r="F56" s="27">
        <v>2907.97</v>
      </c>
      <c r="G56" s="21">
        <v>5.5</v>
      </c>
      <c r="H56" s="8"/>
      <c r="I56" s="8"/>
      <c r="J56" s="8"/>
      <c r="K56" s="8"/>
      <c r="L56" s="8"/>
      <c r="M56" s="8"/>
      <c r="N56" s="8"/>
    </row>
    <row r="57" spans="1:14" s="10" customFormat="1" ht="31.5" hidden="1" customHeight="1" x14ac:dyDescent="0.25">
      <c r="A57" s="37" t="s">
        <v>120</v>
      </c>
      <c r="B57" s="18" t="s">
        <v>15</v>
      </c>
      <c r="C57" s="18" t="s">
        <v>121</v>
      </c>
      <c r="D57" s="16" t="s">
        <v>115</v>
      </c>
      <c r="E57" s="19" t="s">
        <v>99</v>
      </c>
      <c r="F57" s="27">
        <v>2907.97</v>
      </c>
      <c r="G57" s="21">
        <v>5.5</v>
      </c>
      <c r="H57" s="8"/>
      <c r="I57" s="8"/>
      <c r="J57" s="8"/>
      <c r="K57" s="8"/>
      <c r="L57" s="8"/>
      <c r="M57" s="8"/>
      <c r="N57" s="8"/>
    </row>
    <row r="58" spans="1:14" s="10" customFormat="1" ht="31.5" hidden="1" customHeight="1" x14ac:dyDescent="0.25">
      <c r="A58" s="37" t="s">
        <v>122</v>
      </c>
      <c r="B58" s="18" t="s">
        <v>15</v>
      </c>
      <c r="C58" s="18" t="s">
        <v>123</v>
      </c>
      <c r="D58" s="16" t="s">
        <v>115</v>
      </c>
      <c r="E58" s="19" t="s">
        <v>99</v>
      </c>
      <c r="F58" s="27">
        <v>2907.97</v>
      </c>
      <c r="G58" s="21">
        <v>5.5</v>
      </c>
      <c r="H58" s="8"/>
      <c r="I58" s="8"/>
      <c r="J58" s="8"/>
      <c r="K58" s="8"/>
      <c r="L58" s="8"/>
      <c r="M58" s="8"/>
      <c r="N58" s="8"/>
    </row>
    <row r="59" spans="1:14" s="10" customFormat="1" ht="31.5" hidden="1" customHeight="1" x14ac:dyDescent="0.25">
      <c r="A59" s="19" t="s">
        <v>124</v>
      </c>
      <c r="B59" s="18" t="s">
        <v>15</v>
      </c>
      <c r="C59" s="18" t="s">
        <v>125</v>
      </c>
      <c r="D59" s="16" t="s">
        <v>115</v>
      </c>
      <c r="E59" s="19" t="s">
        <v>99</v>
      </c>
      <c r="F59" s="27">
        <v>2907.97</v>
      </c>
      <c r="G59" s="21">
        <v>5.5</v>
      </c>
      <c r="H59" s="8"/>
      <c r="I59" s="8"/>
      <c r="J59" s="8"/>
      <c r="K59" s="8"/>
      <c r="L59" s="8"/>
      <c r="M59" s="8"/>
      <c r="N59" s="8"/>
    </row>
    <row r="60" spans="1:14" s="10" customFormat="1" ht="31.5" hidden="1" customHeight="1" x14ac:dyDescent="0.25">
      <c r="A60" s="19" t="s">
        <v>126</v>
      </c>
      <c r="B60" s="18" t="s">
        <v>7</v>
      </c>
      <c r="C60" s="18" t="s">
        <v>127</v>
      </c>
      <c r="D60" s="16" t="s">
        <v>128</v>
      </c>
      <c r="E60" s="19" t="s">
        <v>99</v>
      </c>
      <c r="F60" s="27">
        <v>606.26</v>
      </c>
      <c r="G60" s="21">
        <v>1.5</v>
      </c>
      <c r="H60" s="8"/>
      <c r="I60" s="8"/>
      <c r="J60" s="8"/>
      <c r="K60" s="8"/>
      <c r="L60" s="8"/>
      <c r="M60" s="8"/>
      <c r="N60" s="8"/>
    </row>
    <row r="61" spans="1:14" s="10" customFormat="1" ht="31.5" hidden="1" customHeight="1" x14ac:dyDescent="0.25">
      <c r="A61" s="19" t="s">
        <v>129</v>
      </c>
      <c r="B61" s="18" t="s">
        <v>15</v>
      </c>
      <c r="C61" s="18" t="s">
        <v>130</v>
      </c>
      <c r="D61" s="16" t="s">
        <v>128</v>
      </c>
      <c r="E61" s="19" t="s">
        <v>99</v>
      </c>
      <c r="F61" s="27">
        <v>606.25</v>
      </c>
      <c r="G61" s="21">
        <v>1.5</v>
      </c>
      <c r="H61" s="8"/>
      <c r="I61" s="8"/>
      <c r="J61" s="8"/>
      <c r="K61" s="8"/>
      <c r="L61" s="8"/>
      <c r="M61" s="8"/>
      <c r="N61" s="8"/>
    </row>
    <row r="62" spans="1:14" s="10" customFormat="1" ht="31.5" hidden="1" customHeight="1" x14ac:dyDescent="0.25">
      <c r="A62" s="19" t="s">
        <v>131</v>
      </c>
      <c r="B62" s="18" t="s">
        <v>7</v>
      </c>
      <c r="C62" s="18" t="s">
        <v>132</v>
      </c>
      <c r="D62" s="16" t="s">
        <v>133</v>
      </c>
      <c r="E62" s="19" t="s">
        <v>99</v>
      </c>
      <c r="F62" s="20">
        <v>962.64</v>
      </c>
      <c r="G62" s="21">
        <v>1.5</v>
      </c>
      <c r="H62" s="8"/>
      <c r="I62" s="8"/>
      <c r="J62" s="8"/>
      <c r="K62" s="8"/>
      <c r="L62" s="8"/>
      <c r="M62" s="8"/>
      <c r="N62" s="8"/>
    </row>
    <row r="63" spans="1:14" s="10" customFormat="1" ht="31.5" hidden="1" customHeight="1" x14ac:dyDescent="0.25">
      <c r="A63" s="22" t="s">
        <v>134</v>
      </c>
      <c r="B63" s="18" t="s">
        <v>15</v>
      </c>
      <c r="C63" s="18" t="s">
        <v>135</v>
      </c>
      <c r="D63" s="16" t="s">
        <v>133</v>
      </c>
      <c r="E63" s="19" t="s">
        <v>99</v>
      </c>
      <c r="F63" s="20">
        <v>962.64</v>
      </c>
      <c r="G63" s="21">
        <v>1.5</v>
      </c>
      <c r="H63" s="8"/>
      <c r="I63" s="8"/>
      <c r="J63" s="8"/>
      <c r="K63" s="8"/>
      <c r="L63" s="8"/>
      <c r="M63" s="8"/>
      <c r="N63" s="8"/>
    </row>
    <row r="64" spans="1:14" s="10" customFormat="1" ht="31.5" hidden="1" customHeight="1" x14ac:dyDescent="0.25">
      <c r="A64" s="22" t="s">
        <v>136</v>
      </c>
      <c r="B64" s="18" t="s">
        <v>15</v>
      </c>
      <c r="C64" s="18" t="s">
        <v>137</v>
      </c>
      <c r="D64" s="16" t="s">
        <v>133</v>
      </c>
      <c r="E64" s="19" t="s">
        <v>99</v>
      </c>
      <c r="F64" s="20">
        <v>962.64</v>
      </c>
      <c r="G64" s="21">
        <v>1.5</v>
      </c>
      <c r="H64" s="8"/>
      <c r="I64" s="8"/>
      <c r="J64" s="8"/>
      <c r="K64" s="8"/>
      <c r="L64" s="8"/>
      <c r="M64" s="8"/>
      <c r="N64" s="8"/>
    </row>
    <row r="65" spans="1:14" s="10" customFormat="1" ht="31.5" hidden="1" customHeight="1" x14ac:dyDescent="0.25">
      <c r="A65" s="17" t="s">
        <v>138</v>
      </c>
      <c r="B65" s="18" t="s">
        <v>139</v>
      </c>
      <c r="C65" s="23" t="s">
        <v>140</v>
      </c>
      <c r="D65" s="16" t="s">
        <v>141</v>
      </c>
      <c r="E65" s="19" t="s">
        <v>142</v>
      </c>
      <c r="F65" s="20">
        <v>1862.03</v>
      </c>
      <c r="G65" s="21">
        <v>3.5</v>
      </c>
      <c r="H65" s="8"/>
      <c r="I65" s="8"/>
      <c r="J65" s="8"/>
      <c r="K65" s="8"/>
      <c r="L65" s="8"/>
      <c r="M65" s="8"/>
      <c r="N65" s="8"/>
    </row>
    <row r="66" spans="1:14" s="10" customFormat="1" ht="31.5" hidden="1" customHeight="1" x14ac:dyDescent="0.25">
      <c r="A66" s="17" t="s">
        <v>143</v>
      </c>
      <c r="B66" s="18" t="s">
        <v>139</v>
      </c>
      <c r="C66" s="18" t="s">
        <v>144</v>
      </c>
      <c r="D66" s="16" t="s">
        <v>141</v>
      </c>
      <c r="E66" s="19" t="s">
        <v>142</v>
      </c>
      <c r="F66" s="20">
        <v>1862.03</v>
      </c>
      <c r="G66" s="21">
        <v>3.5</v>
      </c>
      <c r="H66" s="8"/>
      <c r="I66" s="8"/>
      <c r="J66" s="8"/>
      <c r="K66" s="8"/>
      <c r="L66" s="8"/>
      <c r="M66" s="8"/>
      <c r="N66" s="8"/>
    </row>
    <row r="67" spans="1:14" s="10" customFormat="1" ht="31.5" hidden="1" customHeight="1" x14ac:dyDescent="0.25">
      <c r="A67" s="17" t="s">
        <v>145</v>
      </c>
      <c r="B67" s="18" t="s">
        <v>15</v>
      </c>
      <c r="C67" s="18" t="s">
        <v>146</v>
      </c>
      <c r="D67" s="16" t="s">
        <v>147</v>
      </c>
      <c r="E67" s="19" t="s">
        <v>142</v>
      </c>
      <c r="F67" s="20">
        <v>2448.27</v>
      </c>
      <c r="G67" s="21">
        <v>5.5</v>
      </c>
      <c r="H67" s="8"/>
      <c r="I67" s="8"/>
      <c r="J67" s="8"/>
      <c r="K67" s="8"/>
      <c r="L67" s="8"/>
      <c r="M67" s="8"/>
      <c r="N67" s="8"/>
    </row>
    <row r="68" spans="1:14" s="10" customFormat="1" ht="31.5" hidden="1" customHeight="1" x14ac:dyDescent="0.25">
      <c r="A68" s="19" t="s">
        <v>148</v>
      </c>
      <c r="B68" s="18" t="s">
        <v>7</v>
      </c>
      <c r="C68" s="18" t="s">
        <v>149</v>
      </c>
      <c r="D68" s="16" t="s">
        <v>150</v>
      </c>
      <c r="E68" s="19" t="s">
        <v>10</v>
      </c>
      <c r="F68" s="20">
        <v>1798.76</v>
      </c>
      <c r="G68" s="21">
        <v>3.5</v>
      </c>
      <c r="H68" s="8"/>
      <c r="I68" s="8"/>
      <c r="J68" s="8"/>
      <c r="K68" s="8"/>
      <c r="L68" s="8"/>
      <c r="M68" s="8"/>
      <c r="N68" s="8"/>
    </row>
    <row r="69" spans="1:14" s="10" customFormat="1" ht="31.5" hidden="1" customHeight="1" x14ac:dyDescent="0.25">
      <c r="A69" s="22" t="s">
        <v>151</v>
      </c>
      <c r="B69" s="18" t="s">
        <v>15</v>
      </c>
      <c r="C69" s="18" t="s">
        <v>152</v>
      </c>
      <c r="D69" s="16" t="s">
        <v>150</v>
      </c>
      <c r="E69" s="19" t="s">
        <v>10</v>
      </c>
      <c r="F69" s="20">
        <v>1798.76</v>
      </c>
      <c r="G69" s="21">
        <v>3.5</v>
      </c>
      <c r="H69" s="8"/>
      <c r="I69" s="8"/>
      <c r="J69" s="8"/>
      <c r="K69" s="8"/>
      <c r="L69" s="8"/>
      <c r="M69" s="8"/>
      <c r="N69" s="8"/>
    </row>
    <row r="70" spans="1:14" s="10" customFormat="1" ht="31.5" hidden="1" customHeight="1" x14ac:dyDescent="0.25">
      <c r="A70" s="19" t="s">
        <v>153</v>
      </c>
      <c r="B70" s="18" t="s">
        <v>15</v>
      </c>
      <c r="C70" s="18" t="s">
        <v>154</v>
      </c>
      <c r="D70" s="16" t="s">
        <v>150</v>
      </c>
      <c r="E70" s="19" t="s">
        <v>10</v>
      </c>
      <c r="F70" s="20">
        <v>1798.76</v>
      </c>
      <c r="G70" s="21">
        <v>3.5</v>
      </c>
      <c r="H70" s="8"/>
      <c r="I70" s="8"/>
      <c r="J70" s="8"/>
      <c r="K70" s="8"/>
      <c r="L70" s="8"/>
      <c r="M70" s="8"/>
      <c r="N70" s="8"/>
    </row>
    <row r="71" spans="1:14" s="10" customFormat="1" ht="31.5" hidden="1" customHeight="1" x14ac:dyDescent="0.25">
      <c r="A71" s="19" t="s">
        <v>155</v>
      </c>
      <c r="B71" s="18" t="s">
        <v>15</v>
      </c>
      <c r="C71" s="18" t="s">
        <v>156</v>
      </c>
      <c r="D71" s="16" t="s">
        <v>150</v>
      </c>
      <c r="E71" s="19" t="s">
        <v>10</v>
      </c>
      <c r="F71" s="20">
        <v>1798.76</v>
      </c>
      <c r="G71" s="21">
        <v>3.5</v>
      </c>
      <c r="H71" s="8"/>
      <c r="I71" s="8"/>
      <c r="J71" s="8"/>
      <c r="K71" s="8"/>
      <c r="L71" s="8"/>
      <c r="M71" s="8"/>
      <c r="N71" s="8"/>
    </row>
    <row r="72" spans="1:14" s="10" customFormat="1" ht="31.5" hidden="1" customHeight="1" x14ac:dyDescent="0.25">
      <c r="A72" s="19" t="s">
        <v>157</v>
      </c>
      <c r="B72" s="18" t="s">
        <v>158</v>
      </c>
      <c r="C72" s="18" t="s">
        <v>159</v>
      </c>
      <c r="D72" s="16" t="s">
        <v>160</v>
      </c>
      <c r="E72" s="19" t="s">
        <v>41</v>
      </c>
      <c r="F72" s="20">
        <v>752.82</v>
      </c>
      <c r="G72" s="21">
        <v>1.5</v>
      </c>
      <c r="H72" s="8"/>
      <c r="I72" s="8"/>
      <c r="J72" s="8"/>
      <c r="K72" s="8"/>
      <c r="L72" s="8"/>
      <c r="M72" s="8"/>
      <c r="N72" s="8"/>
    </row>
    <row r="73" spans="1:14" s="10" customFormat="1" ht="31.5" hidden="1" customHeight="1" x14ac:dyDescent="0.25">
      <c r="A73" s="19" t="s">
        <v>161</v>
      </c>
      <c r="B73" s="18" t="s">
        <v>158</v>
      </c>
      <c r="C73" s="18" t="s">
        <v>162</v>
      </c>
      <c r="D73" s="16" t="s">
        <v>160</v>
      </c>
      <c r="E73" s="19" t="s">
        <v>41</v>
      </c>
      <c r="F73" s="20">
        <v>752.82</v>
      </c>
      <c r="G73" s="21">
        <v>1.5</v>
      </c>
      <c r="H73" s="8"/>
      <c r="I73" s="8"/>
      <c r="J73" s="8"/>
      <c r="K73" s="8"/>
      <c r="L73" s="8"/>
      <c r="M73" s="8"/>
      <c r="N73" s="8"/>
    </row>
    <row r="74" spans="1:14" s="10" customFormat="1" ht="31.5" hidden="1" customHeight="1" x14ac:dyDescent="0.25">
      <c r="A74" s="17" t="s">
        <v>163</v>
      </c>
      <c r="B74" s="18" t="s">
        <v>15</v>
      </c>
      <c r="C74" s="18" t="s">
        <v>164</v>
      </c>
      <c r="D74" s="16" t="s">
        <v>160</v>
      </c>
      <c r="E74" s="19" t="s">
        <v>41</v>
      </c>
      <c r="F74" s="20">
        <v>752.82</v>
      </c>
      <c r="G74" s="21">
        <v>1.5</v>
      </c>
      <c r="H74" s="8"/>
      <c r="I74" s="8"/>
      <c r="J74" s="8"/>
      <c r="K74" s="8"/>
      <c r="L74" s="8"/>
      <c r="M74" s="8"/>
      <c r="N74" s="8"/>
    </row>
    <row r="75" spans="1:14" s="10" customFormat="1" ht="31.5" hidden="1" customHeight="1" x14ac:dyDescent="0.25">
      <c r="A75" s="38" t="s">
        <v>165</v>
      </c>
      <c r="B75" s="18" t="s">
        <v>15</v>
      </c>
      <c r="C75" s="39" t="s">
        <v>166</v>
      </c>
      <c r="D75" s="16" t="s">
        <v>160</v>
      </c>
      <c r="E75" s="19" t="s">
        <v>41</v>
      </c>
      <c r="F75" s="20">
        <v>752.82</v>
      </c>
      <c r="G75" s="21">
        <v>1.5</v>
      </c>
      <c r="H75" s="8"/>
      <c r="I75" s="8"/>
      <c r="J75" s="8"/>
      <c r="K75" s="8"/>
      <c r="L75" s="8"/>
      <c r="M75" s="8"/>
      <c r="N75" s="8"/>
    </row>
    <row r="76" spans="1:14" s="10" customFormat="1" ht="31.5" hidden="1" customHeight="1" x14ac:dyDescent="0.25">
      <c r="A76" s="40" t="s">
        <v>167</v>
      </c>
      <c r="B76" s="18" t="s">
        <v>7</v>
      </c>
      <c r="C76" s="41" t="s">
        <v>168</v>
      </c>
      <c r="D76" s="16" t="s">
        <v>169</v>
      </c>
      <c r="E76" s="19" t="s">
        <v>99</v>
      </c>
      <c r="F76" s="20">
        <v>899.37</v>
      </c>
      <c r="G76" s="21">
        <v>1.5</v>
      </c>
      <c r="H76" s="8"/>
      <c r="I76" s="8"/>
      <c r="J76" s="8"/>
      <c r="K76" s="8"/>
      <c r="L76" s="8"/>
      <c r="M76" s="8"/>
      <c r="N76" s="8"/>
    </row>
    <row r="77" spans="1:14" s="10" customFormat="1" ht="31.5" hidden="1" customHeight="1" x14ac:dyDescent="0.25">
      <c r="A77" s="42" t="s">
        <v>170</v>
      </c>
      <c r="B77" s="18" t="s">
        <v>15</v>
      </c>
      <c r="C77" s="41" t="s">
        <v>171</v>
      </c>
      <c r="D77" s="16" t="s">
        <v>169</v>
      </c>
      <c r="E77" s="19" t="s">
        <v>99</v>
      </c>
      <c r="F77" s="20">
        <v>899.37</v>
      </c>
      <c r="G77" s="21">
        <v>1.5</v>
      </c>
      <c r="H77" s="8"/>
      <c r="I77" s="8"/>
      <c r="J77" s="8"/>
      <c r="K77" s="8"/>
      <c r="L77" s="8"/>
      <c r="M77" s="8"/>
      <c r="N77" s="8"/>
    </row>
    <row r="78" spans="1:14" s="10" customFormat="1" ht="31.5" hidden="1" customHeight="1" x14ac:dyDescent="0.25">
      <c r="A78" s="43" t="s">
        <v>172</v>
      </c>
      <c r="B78" s="18" t="s">
        <v>15</v>
      </c>
      <c r="C78" s="41" t="s">
        <v>173</v>
      </c>
      <c r="D78" s="16" t="s">
        <v>169</v>
      </c>
      <c r="E78" s="19" t="s">
        <v>99</v>
      </c>
      <c r="F78" s="20">
        <v>899.37</v>
      </c>
      <c r="G78" s="21">
        <v>1.5</v>
      </c>
      <c r="H78" s="8"/>
      <c r="I78" s="8"/>
      <c r="J78" s="8"/>
      <c r="K78" s="8"/>
      <c r="L78" s="8"/>
      <c r="M78" s="8"/>
      <c r="N78" s="8"/>
    </row>
    <row r="79" spans="1:14" s="10" customFormat="1" ht="31.5" hidden="1" customHeight="1" x14ac:dyDescent="0.25">
      <c r="A79" s="43" t="s">
        <v>92</v>
      </c>
      <c r="B79" s="18" t="s">
        <v>15</v>
      </c>
      <c r="C79" s="41" t="s">
        <v>93</v>
      </c>
      <c r="D79" s="16" t="s">
        <v>169</v>
      </c>
      <c r="E79" s="19" t="s">
        <v>99</v>
      </c>
      <c r="F79" s="20">
        <v>899.37</v>
      </c>
      <c r="G79" s="21">
        <v>1.5</v>
      </c>
      <c r="H79" s="8"/>
      <c r="I79" s="8"/>
      <c r="J79" s="8"/>
      <c r="K79" s="8"/>
      <c r="L79" s="8"/>
      <c r="M79" s="8"/>
      <c r="N79" s="8"/>
    </row>
    <row r="80" spans="1:14" s="10" customFormat="1" ht="31.5" hidden="1" customHeight="1" x14ac:dyDescent="0.25">
      <c r="A80" s="43" t="s">
        <v>174</v>
      </c>
      <c r="B80" s="18" t="s">
        <v>15</v>
      </c>
      <c r="C80" s="31" t="s">
        <v>175</v>
      </c>
      <c r="D80" s="16" t="s">
        <v>176</v>
      </c>
      <c r="E80" s="19" t="s">
        <v>99</v>
      </c>
      <c r="F80" s="20">
        <v>1798.76</v>
      </c>
      <c r="G80" s="21">
        <v>3.5</v>
      </c>
      <c r="H80" s="8"/>
      <c r="I80" s="8"/>
      <c r="J80" s="8"/>
      <c r="K80" s="8"/>
      <c r="L80" s="8"/>
      <c r="M80" s="8"/>
      <c r="N80" s="8"/>
    </row>
    <row r="81" spans="1:14" s="10" customFormat="1" ht="31.5" hidden="1" customHeight="1" x14ac:dyDescent="0.25">
      <c r="A81" s="43" t="s">
        <v>177</v>
      </c>
      <c r="B81" s="18" t="s">
        <v>15</v>
      </c>
      <c r="C81" s="31" t="s">
        <v>178</v>
      </c>
      <c r="D81" s="16" t="s">
        <v>176</v>
      </c>
      <c r="E81" s="19" t="s">
        <v>99</v>
      </c>
      <c r="F81" s="20">
        <v>1798.76</v>
      </c>
      <c r="G81" s="21">
        <v>3.5</v>
      </c>
      <c r="H81" s="8"/>
      <c r="I81" s="8"/>
      <c r="J81" s="8"/>
      <c r="K81" s="8"/>
      <c r="L81" s="8"/>
      <c r="M81" s="8"/>
      <c r="N81" s="8"/>
    </row>
    <row r="82" spans="1:14" s="10" customFormat="1" ht="31.5" hidden="1" customHeight="1" x14ac:dyDescent="0.25">
      <c r="A82" s="44" t="s">
        <v>179</v>
      </c>
      <c r="B82" s="18" t="s">
        <v>15</v>
      </c>
      <c r="C82" s="45" t="s">
        <v>180</v>
      </c>
      <c r="D82" s="16" t="s">
        <v>176</v>
      </c>
      <c r="E82" s="19" t="s">
        <v>99</v>
      </c>
      <c r="F82" s="20">
        <v>1798.76</v>
      </c>
      <c r="G82" s="21">
        <v>3.5</v>
      </c>
      <c r="H82" s="8"/>
      <c r="I82" s="8"/>
      <c r="J82" s="8"/>
      <c r="K82" s="8"/>
      <c r="L82" s="8"/>
      <c r="M82" s="8"/>
      <c r="N82" s="8"/>
    </row>
    <row r="83" spans="1:14" s="10" customFormat="1" ht="31.5" hidden="1" customHeight="1" x14ac:dyDescent="0.25">
      <c r="A83" s="43" t="s">
        <v>181</v>
      </c>
      <c r="B83" s="18" t="s">
        <v>7</v>
      </c>
      <c r="C83" s="45" t="s">
        <v>182</v>
      </c>
      <c r="D83" s="16" t="s">
        <v>176</v>
      </c>
      <c r="E83" s="19" t="s">
        <v>99</v>
      </c>
      <c r="F83" s="20">
        <v>1798.76</v>
      </c>
      <c r="G83" s="21">
        <v>3.5</v>
      </c>
      <c r="H83" s="8"/>
      <c r="I83" s="8"/>
      <c r="J83" s="8"/>
      <c r="K83" s="8"/>
      <c r="L83" s="8"/>
      <c r="M83" s="8"/>
      <c r="N83" s="8"/>
    </row>
    <row r="84" spans="1:14" s="10" customFormat="1" ht="31.5" hidden="1" customHeight="1" x14ac:dyDescent="0.25">
      <c r="A84" s="46" t="s">
        <v>183</v>
      </c>
      <c r="B84" s="18" t="s">
        <v>7</v>
      </c>
      <c r="C84" s="45" t="s">
        <v>184</v>
      </c>
      <c r="D84" s="16" t="s">
        <v>185</v>
      </c>
      <c r="E84" s="19" t="s">
        <v>10</v>
      </c>
      <c r="F84" s="20">
        <v>4129.26</v>
      </c>
      <c r="G84" s="21">
        <v>6.5</v>
      </c>
      <c r="H84" s="8"/>
      <c r="I84" s="8"/>
      <c r="J84" s="8"/>
      <c r="K84" s="8"/>
      <c r="L84" s="8"/>
      <c r="M84" s="8"/>
      <c r="N84" s="8"/>
    </row>
    <row r="85" spans="1:14" s="10" customFormat="1" ht="31.5" hidden="1" customHeight="1" x14ac:dyDescent="0.25">
      <c r="A85" s="46" t="s">
        <v>167</v>
      </c>
      <c r="B85" s="18" t="s">
        <v>7</v>
      </c>
      <c r="C85" s="45" t="s">
        <v>168</v>
      </c>
      <c r="D85" s="16" t="s">
        <v>185</v>
      </c>
      <c r="E85" s="19" t="s">
        <v>10</v>
      </c>
      <c r="F85" s="20">
        <v>4129.26</v>
      </c>
      <c r="G85" s="21">
        <v>6.5</v>
      </c>
      <c r="H85" s="8"/>
      <c r="I85" s="8"/>
      <c r="J85" s="8"/>
      <c r="K85" s="8"/>
      <c r="L85" s="8"/>
      <c r="M85" s="8"/>
      <c r="N85" s="8"/>
    </row>
    <row r="86" spans="1:14" s="10" customFormat="1" ht="31.5" hidden="1" customHeight="1" x14ac:dyDescent="0.25">
      <c r="A86" s="43" t="s">
        <v>186</v>
      </c>
      <c r="B86" s="18" t="s">
        <v>15</v>
      </c>
      <c r="C86" s="45" t="s">
        <v>187</v>
      </c>
      <c r="D86" s="16" t="s">
        <v>185</v>
      </c>
      <c r="E86" s="19" t="s">
        <v>10</v>
      </c>
      <c r="F86" s="20">
        <v>4129.26</v>
      </c>
      <c r="G86" s="21">
        <v>6.5</v>
      </c>
      <c r="H86" s="8"/>
      <c r="I86" s="8"/>
      <c r="J86" s="8"/>
      <c r="K86" s="8"/>
      <c r="L86" s="8"/>
      <c r="M86" s="8"/>
      <c r="N86" s="8"/>
    </row>
    <row r="87" spans="1:14" s="35" customFormat="1" ht="31.5" hidden="1" customHeight="1" x14ac:dyDescent="0.25">
      <c r="A87" s="43" t="s">
        <v>188</v>
      </c>
      <c r="B87" s="18" t="s">
        <v>15</v>
      </c>
      <c r="C87" s="45" t="s">
        <v>189</v>
      </c>
      <c r="D87" s="16" t="s">
        <v>185</v>
      </c>
      <c r="E87" s="19" t="s">
        <v>10</v>
      </c>
      <c r="F87" s="20">
        <v>4129.26</v>
      </c>
      <c r="G87" s="21">
        <v>6.5</v>
      </c>
      <c r="H87" s="8"/>
      <c r="I87" s="8"/>
      <c r="J87" s="8"/>
      <c r="K87" s="8"/>
      <c r="L87" s="8"/>
      <c r="M87" s="8"/>
      <c r="N87" s="8"/>
    </row>
    <row r="88" spans="1:14" s="35" customFormat="1" ht="31.5" hidden="1" customHeight="1" x14ac:dyDescent="0.25">
      <c r="A88" s="46" t="s">
        <v>190</v>
      </c>
      <c r="B88" s="18" t="s">
        <v>15</v>
      </c>
      <c r="C88" s="45" t="s">
        <v>191</v>
      </c>
      <c r="D88" s="16" t="s">
        <v>185</v>
      </c>
      <c r="E88" s="19" t="s">
        <v>10</v>
      </c>
      <c r="F88" s="20">
        <v>4129.26</v>
      </c>
      <c r="G88" s="21">
        <v>6.5</v>
      </c>
      <c r="H88" s="8"/>
      <c r="I88" s="8"/>
      <c r="J88" s="8"/>
      <c r="K88" s="8"/>
      <c r="L88" s="8"/>
      <c r="M88" s="8"/>
      <c r="N88" s="8"/>
    </row>
    <row r="89" spans="1:14" s="35" customFormat="1" ht="31.5" hidden="1" customHeight="1" x14ac:dyDescent="0.25">
      <c r="A89" s="47" t="s">
        <v>90</v>
      </c>
      <c r="B89" s="18" t="s">
        <v>15</v>
      </c>
      <c r="C89" s="48" t="s">
        <v>91</v>
      </c>
      <c r="D89" s="16" t="s">
        <v>185</v>
      </c>
      <c r="E89" s="19" t="s">
        <v>10</v>
      </c>
      <c r="F89" s="20">
        <v>4129.26</v>
      </c>
      <c r="G89" s="21">
        <v>6.5</v>
      </c>
      <c r="H89" s="8"/>
      <c r="I89" s="8"/>
      <c r="J89" s="8"/>
      <c r="K89" s="8"/>
      <c r="L89" s="8"/>
      <c r="M89" s="8"/>
      <c r="N89" s="8"/>
    </row>
    <row r="90" spans="1:14" s="35" customFormat="1" ht="31.5" hidden="1" customHeight="1" x14ac:dyDescent="0.25">
      <c r="A90" s="17" t="s">
        <v>192</v>
      </c>
      <c r="B90" s="18" t="s">
        <v>15</v>
      </c>
      <c r="C90" s="49" t="s">
        <v>193</v>
      </c>
      <c r="D90" s="16" t="s">
        <v>185</v>
      </c>
      <c r="E90" s="19" t="s">
        <v>10</v>
      </c>
      <c r="F90" s="20">
        <v>4129.26</v>
      </c>
      <c r="G90" s="21">
        <v>6.5</v>
      </c>
      <c r="H90" s="8"/>
      <c r="I90" s="8"/>
      <c r="J90" s="8"/>
      <c r="K90" s="8"/>
      <c r="L90" s="8"/>
      <c r="M90" s="8"/>
      <c r="N90" s="8"/>
    </row>
    <row r="91" spans="1:14" s="35" customFormat="1" ht="31.5" hidden="1" customHeight="1" x14ac:dyDescent="0.25">
      <c r="A91" s="19" t="s">
        <v>170</v>
      </c>
      <c r="B91" s="18" t="s">
        <v>15</v>
      </c>
      <c r="C91" s="18" t="s">
        <v>171</v>
      </c>
      <c r="D91" s="16" t="s">
        <v>185</v>
      </c>
      <c r="E91" s="19" t="s">
        <v>10</v>
      </c>
      <c r="F91" s="20">
        <v>4129.26</v>
      </c>
      <c r="G91" s="21">
        <v>6.5</v>
      </c>
      <c r="H91" s="8"/>
      <c r="I91" s="8"/>
      <c r="J91" s="8"/>
      <c r="K91" s="8"/>
      <c r="L91" s="8"/>
      <c r="M91" s="8"/>
      <c r="N91" s="8"/>
    </row>
    <row r="92" spans="1:14" s="35" customFormat="1" ht="31.5" hidden="1" customHeight="1" x14ac:dyDescent="0.25">
      <c r="A92" s="22" t="s">
        <v>194</v>
      </c>
      <c r="B92" s="18" t="s">
        <v>7</v>
      </c>
      <c r="C92" s="49" t="s">
        <v>195</v>
      </c>
      <c r="D92" s="16" t="s">
        <v>150</v>
      </c>
      <c r="E92" s="19" t="s">
        <v>10</v>
      </c>
      <c r="F92" s="20">
        <v>2140.71</v>
      </c>
      <c r="G92" s="21">
        <v>3.5</v>
      </c>
      <c r="H92" s="8"/>
      <c r="I92" s="8"/>
      <c r="J92" s="8"/>
      <c r="K92" s="8"/>
      <c r="L92" s="8"/>
      <c r="M92" s="8"/>
      <c r="N92" s="8"/>
    </row>
    <row r="93" spans="1:14" s="35" customFormat="1" ht="31.5" hidden="1" customHeight="1" x14ac:dyDescent="0.25">
      <c r="A93" s="50" t="s">
        <v>196</v>
      </c>
      <c r="B93" s="18" t="s">
        <v>7</v>
      </c>
      <c r="C93" s="49" t="s">
        <v>197</v>
      </c>
      <c r="D93" s="16" t="s">
        <v>150</v>
      </c>
      <c r="E93" s="19" t="s">
        <v>10</v>
      </c>
      <c r="F93" s="20">
        <v>2140.71</v>
      </c>
      <c r="G93" s="21">
        <v>3.5</v>
      </c>
      <c r="H93" s="8"/>
      <c r="I93" s="8"/>
      <c r="J93" s="8"/>
      <c r="K93" s="8"/>
      <c r="L93" s="8"/>
      <c r="M93" s="8"/>
      <c r="N93" s="8"/>
    </row>
    <row r="94" spans="1:14" s="35" customFormat="1" ht="31.5" hidden="1" customHeight="1" x14ac:dyDescent="0.25">
      <c r="A94" s="50" t="s">
        <v>87</v>
      </c>
      <c r="B94" s="18" t="s">
        <v>7</v>
      </c>
      <c r="C94" s="49" t="s">
        <v>88</v>
      </c>
      <c r="D94" s="16" t="s">
        <v>150</v>
      </c>
      <c r="E94" s="19" t="s">
        <v>10</v>
      </c>
      <c r="F94" s="20">
        <v>2140.71</v>
      </c>
      <c r="G94" s="21">
        <v>3.5</v>
      </c>
      <c r="H94" s="8"/>
      <c r="I94" s="8"/>
      <c r="J94" s="8"/>
      <c r="K94" s="8"/>
      <c r="L94" s="8"/>
      <c r="M94" s="8"/>
      <c r="N94" s="8"/>
    </row>
    <row r="95" spans="1:14" s="35" customFormat="1" ht="31.5" hidden="1" customHeight="1" x14ac:dyDescent="0.25">
      <c r="A95" s="38" t="s">
        <v>198</v>
      </c>
      <c r="B95" s="18" t="s">
        <v>15</v>
      </c>
      <c r="C95" s="49" t="s">
        <v>199</v>
      </c>
      <c r="D95" s="16" t="s">
        <v>150</v>
      </c>
      <c r="E95" s="19" t="s">
        <v>10</v>
      </c>
      <c r="F95" s="20">
        <v>2140.71</v>
      </c>
      <c r="G95" s="21">
        <v>3.5</v>
      </c>
      <c r="H95" s="8"/>
      <c r="I95" s="8"/>
      <c r="J95" s="8"/>
      <c r="K95" s="8"/>
      <c r="L95" s="8"/>
      <c r="M95" s="8"/>
      <c r="N95" s="8"/>
    </row>
    <row r="96" spans="1:14" s="35" customFormat="1" ht="31.5" hidden="1" customHeight="1" x14ac:dyDescent="0.25">
      <c r="A96" s="38" t="s">
        <v>200</v>
      </c>
      <c r="B96" s="18" t="s">
        <v>15</v>
      </c>
      <c r="C96" s="49" t="s">
        <v>201</v>
      </c>
      <c r="D96" s="16" t="s">
        <v>150</v>
      </c>
      <c r="E96" s="19" t="s">
        <v>10</v>
      </c>
      <c r="F96" s="20">
        <v>2140.71</v>
      </c>
      <c r="G96" s="21">
        <v>3.5</v>
      </c>
      <c r="H96" s="8"/>
      <c r="I96" s="8"/>
      <c r="J96" s="8"/>
      <c r="K96" s="8"/>
      <c r="L96" s="8"/>
      <c r="M96" s="8"/>
      <c r="N96" s="8"/>
    </row>
    <row r="97" spans="1:14" s="35" customFormat="1" ht="31.5" hidden="1" customHeight="1" x14ac:dyDescent="0.25">
      <c r="A97" s="38" t="s">
        <v>202</v>
      </c>
      <c r="B97" s="18" t="s">
        <v>15</v>
      </c>
      <c r="C97" s="49" t="s">
        <v>203</v>
      </c>
      <c r="D97" s="16" t="s">
        <v>150</v>
      </c>
      <c r="E97" s="19" t="s">
        <v>10</v>
      </c>
      <c r="F97" s="20">
        <v>2140.71</v>
      </c>
      <c r="G97" s="21">
        <v>3.5</v>
      </c>
      <c r="H97" s="8"/>
      <c r="I97" s="8"/>
      <c r="J97" s="8"/>
      <c r="K97" s="8"/>
      <c r="L97" s="8"/>
      <c r="M97" s="8"/>
      <c r="N97" s="8"/>
    </row>
    <row r="98" spans="1:14" s="10" customFormat="1" ht="31.5" hidden="1" customHeight="1" x14ac:dyDescent="0.25">
      <c r="A98" s="38" t="s">
        <v>204</v>
      </c>
      <c r="B98" s="18" t="s">
        <v>15</v>
      </c>
      <c r="C98" s="49" t="s">
        <v>205</v>
      </c>
      <c r="D98" s="16" t="s">
        <v>150</v>
      </c>
      <c r="E98" s="19" t="s">
        <v>10</v>
      </c>
      <c r="F98" s="20">
        <v>2140.71</v>
      </c>
      <c r="G98" s="21">
        <v>3.5</v>
      </c>
      <c r="H98" s="8"/>
      <c r="I98" s="8"/>
      <c r="J98" s="8"/>
      <c r="K98" s="8"/>
      <c r="L98" s="8"/>
      <c r="M98" s="8"/>
      <c r="N98" s="8"/>
    </row>
    <row r="99" spans="1:14" s="10" customFormat="1" ht="31.5" hidden="1" customHeight="1" x14ac:dyDescent="0.25">
      <c r="A99" s="38" t="s">
        <v>206</v>
      </c>
      <c r="B99" s="18" t="s">
        <v>15</v>
      </c>
      <c r="C99" s="49" t="s">
        <v>207</v>
      </c>
      <c r="D99" s="16" t="s">
        <v>150</v>
      </c>
      <c r="E99" s="19" t="s">
        <v>10</v>
      </c>
      <c r="F99" s="20">
        <v>2140.71</v>
      </c>
      <c r="G99" s="21">
        <v>3.5</v>
      </c>
      <c r="H99" s="8"/>
      <c r="I99" s="8"/>
      <c r="J99" s="8"/>
      <c r="K99" s="8"/>
      <c r="L99" s="8"/>
      <c r="M99" s="8"/>
      <c r="N99" s="8"/>
    </row>
    <row r="100" spans="1:14" s="10" customFormat="1" ht="31.5" hidden="1" customHeight="1" x14ac:dyDescent="0.25">
      <c r="A100" s="38" t="s">
        <v>208</v>
      </c>
      <c r="B100" s="18" t="s">
        <v>15</v>
      </c>
      <c r="C100" s="49" t="s">
        <v>209</v>
      </c>
      <c r="D100" s="16" t="s">
        <v>150</v>
      </c>
      <c r="E100" s="19" t="s">
        <v>10</v>
      </c>
      <c r="F100" s="20">
        <v>2140.71</v>
      </c>
      <c r="G100" s="21">
        <v>3.5</v>
      </c>
      <c r="H100" s="8"/>
      <c r="I100" s="8"/>
      <c r="J100" s="8"/>
      <c r="K100" s="8"/>
      <c r="L100" s="8"/>
      <c r="M100" s="8"/>
      <c r="N100" s="8"/>
    </row>
    <row r="101" spans="1:14" s="10" customFormat="1" ht="31.5" hidden="1" customHeight="1" x14ac:dyDescent="0.25">
      <c r="A101" s="38" t="s">
        <v>210</v>
      </c>
      <c r="B101" s="18" t="s">
        <v>15</v>
      </c>
      <c r="C101" s="49" t="s">
        <v>211</v>
      </c>
      <c r="D101" s="16" t="s">
        <v>150</v>
      </c>
      <c r="E101" s="19" t="s">
        <v>10</v>
      </c>
      <c r="F101" s="20">
        <v>2140.71</v>
      </c>
      <c r="G101" s="21">
        <v>3.5</v>
      </c>
      <c r="H101" s="8"/>
      <c r="I101" s="8"/>
      <c r="J101" s="8"/>
      <c r="K101" s="8"/>
      <c r="L101" s="8"/>
      <c r="M101" s="8"/>
      <c r="N101" s="8"/>
    </row>
    <row r="102" spans="1:14" s="10" customFormat="1" ht="31.5" hidden="1" customHeight="1" x14ac:dyDescent="0.25">
      <c r="A102" s="51" t="s">
        <v>212</v>
      </c>
      <c r="B102" s="18" t="s">
        <v>15</v>
      </c>
      <c r="C102" s="49" t="s">
        <v>213</v>
      </c>
      <c r="D102" s="16" t="s">
        <v>150</v>
      </c>
      <c r="E102" s="19" t="s">
        <v>10</v>
      </c>
      <c r="F102" s="20">
        <v>2140.71</v>
      </c>
      <c r="G102" s="21">
        <v>3.5</v>
      </c>
      <c r="H102" s="8"/>
      <c r="I102" s="8"/>
      <c r="J102" s="8"/>
      <c r="K102" s="8"/>
      <c r="L102" s="8"/>
      <c r="M102" s="8"/>
      <c r="N102" s="8"/>
    </row>
    <row r="103" spans="1:14" s="10" customFormat="1" ht="31.5" hidden="1" customHeight="1" x14ac:dyDescent="0.25">
      <c r="A103" s="38" t="s">
        <v>214</v>
      </c>
      <c r="B103" s="18" t="s">
        <v>15</v>
      </c>
      <c r="C103" s="49" t="s">
        <v>215</v>
      </c>
      <c r="D103" s="16" t="s">
        <v>150</v>
      </c>
      <c r="E103" s="19" t="s">
        <v>10</v>
      </c>
      <c r="F103" s="20">
        <v>2140.71</v>
      </c>
      <c r="G103" s="21">
        <v>3.5</v>
      </c>
      <c r="H103" s="8"/>
      <c r="I103" s="8"/>
      <c r="J103" s="8"/>
      <c r="K103" s="8"/>
      <c r="L103" s="8"/>
      <c r="M103" s="8"/>
      <c r="N103" s="8"/>
    </row>
    <row r="104" spans="1:14" s="10" customFormat="1" ht="31.5" hidden="1" customHeight="1" x14ac:dyDescent="0.25">
      <c r="A104" s="38" t="s">
        <v>216</v>
      </c>
      <c r="B104" s="18" t="s">
        <v>15</v>
      </c>
      <c r="C104" s="49" t="s">
        <v>217</v>
      </c>
      <c r="D104" s="16" t="s">
        <v>150</v>
      </c>
      <c r="E104" s="19" t="s">
        <v>10</v>
      </c>
      <c r="F104" s="20">
        <v>2140.71</v>
      </c>
      <c r="G104" s="21">
        <v>3.5</v>
      </c>
      <c r="H104" s="8"/>
      <c r="I104" s="8"/>
      <c r="J104" s="8"/>
      <c r="K104" s="8"/>
      <c r="L104" s="8"/>
      <c r="M104" s="8"/>
      <c r="N104" s="8"/>
    </row>
    <row r="105" spans="1:14" s="10" customFormat="1" ht="31.5" hidden="1" customHeight="1" x14ac:dyDescent="0.25">
      <c r="A105" s="38" t="s">
        <v>218</v>
      </c>
      <c r="B105" s="18" t="s">
        <v>15</v>
      </c>
      <c r="C105" s="49" t="s">
        <v>219</v>
      </c>
      <c r="D105" s="16" t="s">
        <v>150</v>
      </c>
      <c r="E105" s="19" t="s">
        <v>10</v>
      </c>
      <c r="F105" s="20">
        <v>2140.71</v>
      </c>
      <c r="G105" s="21">
        <v>3.5</v>
      </c>
      <c r="H105" s="8"/>
      <c r="I105" s="8"/>
      <c r="J105" s="8"/>
      <c r="K105" s="8"/>
      <c r="L105" s="8"/>
      <c r="M105" s="8"/>
      <c r="N105" s="8"/>
    </row>
    <row r="106" spans="1:14" s="10" customFormat="1" ht="31.5" hidden="1" customHeight="1" x14ac:dyDescent="0.25">
      <c r="A106" s="17" t="s">
        <v>220</v>
      </c>
      <c r="B106" s="18" t="s">
        <v>15</v>
      </c>
      <c r="C106" s="49" t="s">
        <v>221</v>
      </c>
      <c r="D106" s="16" t="s">
        <v>150</v>
      </c>
      <c r="E106" s="19" t="s">
        <v>10</v>
      </c>
      <c r="F106" s="20">
        <v>2140.71</v>
      </c>
      <c r="G106" s="21">
        <v>3.5</v>
      </c>
      <c r="H106" s="8"/>
      <c r="I106" s="8"/>
      <c r="J106" s="8"/>
      <c r="K106" s="8"/>
      <c r="L106" s="8"/>
      <c r="M106" s="8"/>
      <c r="N106" s="8"/>
    </row>
    <row r="107" spans="1:14" s="10" customFormat="1" ht="31.5" hidden="1" customHeight="1" x14ac:dyDescent="0.25">
      <c r="A107" s="22" t="s">
        <v>222</v>
      </c>
      <c r="B107" s="18" t="s">
        <v>15</v>
      </c>
      <c r="C107" s="49" t="s">
        <v>223</v>
      </c>
      <c r="D107" s="16" t="s">
        <v>150</v>
      </c>
      <c r="E107" s="19" t="s">
        <v>10</v>
      </c>
      <c r="F107" s="20">
        <v>2140.71</v>
      </c>
      <c r="G107" s="21">
        <v>3.5</v>
      </c>
      <c r="H107" s="8"/>
      <c r="I107" s="8"/>
      <c r="J107" s="8"/>
      <c r="K107" s="8"/>
      <c r="L107" s="8"/>
      <c r="M107" s="8"/>
      <c r="N107" s="8"/>
    </row>
    <row r="108" spans="1:14" s="35" customFormat="1" ht="31.5" hidden="1" customHeight="1" x14ac:dyDescent="0.25">
      <c r="A108" s="46" t="s">
        <v>224</v>
      </c>
      <c r="B108" s="18" t="s">
        <v>15</v>
      </c>
      <c r="C108" s="49" t="s">
        <v>225</v>
      </c>
      <c r="D108" s="16" t="s">
        <v>150</v>
      </c>
      <c r="E108" s="19" t="s">
        <v>10</v>
      </c>
      <c r="F108" s="20">
        <v>2140.71</v>
      </c>
      <c r="G108" s="21">
        <v>3.5</v>
      </c>
      <c r="H108" s="8"/>
      <c r="I108" s="8"/>
      <c r="J108" s="8"/>
      <c r="K108" s="8"/>
      <c r="L108" s="8"/>
      <c r="M108" s="8"/>
      <c r="N108" s="8"/>
    </row>
    <row r="109" spans="1:14" s="35" customFormat="1" ht="31.5" hidden="1" customHeight="1" x14ac:dyDescent="0.25">
      <c r="A109" s="43" t="s">
        <v>226</v>
      </c>
      <c r="B109" s="18" t="s">
        <v>12</v>
      </c>
      <c r="C109" s="45" t="s">
        <v>227</v>
      </c>
      <c r="D109" s="16" t="s">
        <v>150</v>
      </c>
      <c r="E109" s="19" t="s">
        <v>10</v>
      </c>
      <c r="F109" s="20">
        <v>2140.71</v>
      </c>
      <c r="G109" s="21">
        <v>3.5</v>
      </c>
      <c r="H109" s="8"/>
      <c r="I109" s="8"/>
      <c r="J109" s="8"/>
      <c r="K109" s="8"/>
      <c r="L109" s="8"/>
      <c r="M109" s="8"/>
      <c r="N109" s="8"/>
    </row>
    <row r="110" spans="1:14" s="35" customFormat="1" ht="31.5" hidden="1" customHeight="1" x14ac:dyDescent="0.25">
      <c r="A110" s="43" t="s">
        <v>228</v>
      </c>
      <c r="B110" s="18" t="s">
        <v>12</v>
      </c>
      <c r="C110" s="45" t="s">
        <v>229</v>
      </c>
      <c r="D110" s="16" t="s">
        <v>150</v>
      </c>
      <c r="E110" s="19" t="s">
        <v>10</v>
      </c>
      <c r="F110" s="20">
        <v>2140.71</v>
      </c>
      <c r="G110" s="21">
        <v>3.5</v>
      </c>
      <c r="H110" s="8"/>
      <c r="I110" s="8"/>
      <c r="J110" s="8"/>
      <c r="K110" s="8"/>
      <c r="L110" s="8"/>
      <c r="M110" s="8"/>
      <c r="N110" s="8"/>
    </row>
    <row r="111" spans="1:14" s="35" customFormat="1" ht="31.5" hidden="1" customHeight="1" x14ac:dyDescent="0.25">
      <c r="A111" s="43" t="s">
        <v>113</v>
      </c>
      <c r="B111" s="18" t="s">
        <v>7</v>
      </c>
      <c r="C111" s="45" t="s">
        <v>114</v>
      </c>
      <c r="D111" s="16" t="s">
        <v>230</v>
      </c>
      <c r="E111" s="19" t="s">
        <v>99</v>
      </c>
      <c r="F111" s="52">
        <f>752.82-752.82</f>
        <v>0</v>
      </c>
      <c r="G111" s="21">
        <v>1.5</v>
      </c>
      <c r="H111" s="8"/>
      <c r="I111" s="8"/>
      <c r="J111" s="8"/>
      <c r="K111" s="8"/>
      <c r="L111" s="8"/>
      <c r="M111" s="8"/>
      <c r="N111" s="8"/>
    </row>
    <row r="112" spans="1:14" s="35" customFormat="1" ht="31.5" hidden="1" customHeight="1" x14ac:dyDescent="0.25">
      <c r="A112" s="22" t="s">
        <v>231</v>
      </c>
      <c r="B112" s="18" t="s">
        <v>15</v>
      </c>
      <c r="C112" s="45" t="s">
        <v>232</v>
      </c>
      <c r="D112" s="16" t="s">
        <v>230</v>
      </c>
      <c r="E112" s="19" t="s">
        <v>99</v>
      </c>
      <c r="F112" s="52">
        <f>752.82+146.55</f>
        <v>899.37000000000012</v>
      </c>
      <c r="G112" s="21">
        <v>1.5</v>
      </c>
      <c r="H112" s="8"/>
      <c r="I112" s="8"/>
      <c r="J112" s="8"/>
      <c r="K112" s="8"/>
      <c r="L112" s="8"/>
      <c r="M112" s="8"/>
      <c r="N112" s="8"/>
    </row>
    <row r="113" spans="1:14" s="35" customFormat="1" ht="31.5" hidden="1" customHeight="1" x14ac:dyDescent="0.25">
      <c r="A113" s="17" t="s">
        <v>233</v>
      </c>
      <c r="B113" s="18" t="s">
        <v>15</v>
      </c>
      <c r="C113" s="45" t="s">
        <v>234</v>
      </c>
      <c r="D113" s="16" t="s">
        <v>230</v>
      </c>
      <c r="E113" s="19" t="s">
        <v>99</v>
      </c>
      <c r="F113" s="52">
        <f>752.82+146.55</f>
        <v>899.37000000000012</v>
      </c>
      <c r="G113" s="21">
        <v>1.5</v>
      </c>
      <c r="H113" s="8"/>
      <c r="I113" s="8"/>
      <c r="J113" s="8"/>
      <c r="K113" s="8"/>
      <c r="L113" s="8"/>
      <c r="M113" s="8"/>
      <c r="N113" s="8"/>
    </row>
    <row r="114" spans="1:14" s="10" customFormat="1" ht="31.5" hidden="1" customHeight="1" x14ac:dyDescent="0.25">
      <c r="A114" s="42" t="s">
        <v>235</v>
      </c>
      <c r="B114" s="18" t="s">
        <v>15</v>
      </c>
      <c r="C114" s="45" t="s">
        <v>236</v>
      </c>
      <c r="D114" s="16" t="s">
        <v>230</v>
      </c>
      <c r="E114" s="19" t="s">
        <v>99</v>
      </c>
      <c r="F114" s="52">
        <f>752.82+146.55</f>
        <v>899.37000000000012</v>
      </c>
      <c r="G114" s="21">
        <v>1.5</v>
      </c>
      <c r="H114" s="8"/>
      <c r="I114" s="8"/>
      <c r="J114" s="8"/>
      <c r="K114" s="8"/>
      <c r="L114" s="8"/>
      <c r="M114" s="8"/>
      <c r="N114" s="8"/>
    </row>
    <row r="115" spans="1:14" s="35" customFormat="1" ht="31.5" hidden="1" customHeight="1" x14ac:dyDescent="0.25">
      <c r="A115" s="42" t="s">
        <v>237</v>
      </c>
      <c r="B115" s="18" t="s">
        <v>7</v>
      </c>
      <c r="C115" s="45" t="s">
        <v>238</v>
      </c>
      <c r="D115" s="16" t="s">
        <v>230</v>
      </c>
      <c r="E115" s="19" t="s">
        <v>99</v>
      </c>
      <c r="F115" s="52">
        <v>899.37</v>
      </c>
      <c r="G115" s="21">
        <v>1.5</v>
      </c>
      <c r="H115" s="8"/>
      <c r="I115" s="8"/>
      <c r="J115" s="8"/>
      <c r="K115" s="8"/>
      <c r="L115" s="8"/>
      <c r="M115" s="8"/>
      <c r="N115" s="8"/>
    </row>
    <row r="116" spans="1:14" s="35" customFormat="1" ht="31.5" hidden="1" customHeight="1" x14ac:dyDescent="0.25">
      <c r="A116" s="22" t="s">
        <v>239</v>
      </c>
      <c r="B116" s="18" t="s">
        <v>15</v>
      </c>
      <c r="C116" s="45" t="s">
        <v>240</v>
      </c>
      <c r="D116" s="53" t="s">
        <v>241</v>
      </c>
      <c r="E116" s="19" t="s">
        <v>83</v>
      </c>
      <c r="F116" s="52">
        <v>5189.66</v>
      </c>
      <c r="G116" s="21">
        <v>9.5</v>
      </c>
      <c r="H116" s="8"/>
      <c r="I116" s="8"/>
      <c r="J116" s="8"/>
      <c r="K116" s="8"/>
      <c r="L116" s="8"/>
      <c r="M116" s="8"/>
      <c r="N116" s="8"/>
    </row>
    <row r="117" spans="1:14" s="35" customFormat="1" ht="31.5" hidden="1" customHeight="1" x14ac:dyDescent="0.25">
      <c r="A117" s="22" t="s">
        <v>242</v>
      </c>
      <c r="B117" s="18" t="s">
        <v>38</v>
      </c>
      <c r="C117" s="45" t="s">
        <v>243</v>
      </c>
      <c r="D117" s="53" t="s">
        <v>241</v>
      </c>
      <c r="E117" s="19" t="s">
        <v>83</v>
      </c>
      <c r="F117" s="52">
        <v>5189.66</v>
      </c>
      <c r="G117" s="21">
        <v>9.5</v>
      </c>
      <c r="H117" s="8"/>
      <c r="I117" s="8"/>
      <c r="J117" s="8"/>
      <c r="K117" s="8"/>
      <c r="L117" s="8"/>
      <c r="M117" s="8"/>
      <c r="N117" s="8"/>
    </row>
    <row r="118" spans="1:14" s="35" customFormat="1" ht="31.5" hidden="1" customHeight="1" x14ac:dyDescent="0.25">
      <c r="A118" s="17" t="s">
        <v>244</v>
      </c>
      <c r="B118" s="18" t="s">
        <v>7</v>
      </c>
      <c r="C118" s="45" t="s">
        <v>245</v>
      </c>
      <c r="D118" s="53" t="s">
        <v>246</v>
      </c>
      <c r="E118" s="19" t="s">
        <v>247</v>
      </c>
      <c r="F118" s="52">
        <v>1275.79</v>
      </c>
      <c r="G118" s="21">
        <v>2.5</v>
      </c>
      <c r="H118" s="8"/>
      <c r="I118" s="8"/>
      <c r="J118" s="8"/>
      <c r="K118" s="8"/>
      <c r="L118" s="8"/>
      <c r="M118" s="8"/>
      <c r="N118" s="8"/>
    </row>
    <row r="119" spans="1:14" s="35" customFormat="1" ht="31.5" hidden="1" customHeight="1" x14ac:dyDescent="0.25">
      <c r="A119" s="46" t="s">
        <v>248</v>
      </c>
      <c r="B119" s="18" t="s">
        <v>15</v>
      </c>
      <c r="C119" s="45" t="s">
        <v>249</v>
      </c>
      <c r="D119" s="53" t="s">
        <v>246</v>
      </c>
      <c r="E119" s="19" t="s">
        <v>247</v>
      </c>
      <c r="F119" s="52">
        <v>1275.79</v>
      </c>
      <c r="G119" s="21">
        <v>2.5</v>
      </c>
      <c r="H119" s="8"/>
      <c r="I119" s="8"/>
      <c r="J119" s="8"/>
      <c r="K119" s="8"/>
      <c r="L119" s="8"/>
      <c r="M119" s="8"/>
      <c r="N119" s="8"/>
    </row>
    <row r="120" spans="1:14" s="35" customFormat="1" ht="31.5" hidden="1" customHeight="1" x14ac:dyDescent="0.25">
      <c r="A120" s="43" t="s">
        <v>250</v>
      </c>
      <c r="B120" s="18" t="s">
        <v>12</v>
      </c>
      <c r="C120" s="45" t="s">
        <v>251</v>
      </c>
      <c r="D120" s="53" t="s">
        <v>246</v>
      </c>
      <c r="E120" s="19" t="s">
        <v>247</v>
      </c>
      <c r="F120" s="52">
        <v>1275.79</v>
      </c>
      <c r="G120" s="21">
        <v>2.5</v>
      </c>
      <c r="H120" s="8"/>
      <c r="I120" s="8"/>
      <c r="J120" s="8"/>
      <c r="K120" s="8"/>
      <c r="L120" s="8"/>
      <c r="M120" s="8"/>
      <c r="N120" s="8"/>
    </row>
    <row r="121" spans="1:14" s="35" customFormat="1" ht="31.5" hidden="1" customHeight="1" x14ac:dyDescent="0.25">
      <c r="A121" s="43" t="s">
        <v>252</v>
      </c>
      <c r="B121" s="18" t="s">
        <v>15</v>
      </c>
      <c r="C121" s="45" t="s">
        <v>253</v>
      </c>
      <c r="D121" s="53" t="s">
        <v>246</v>
      </c>
      <c r="E121" s="19" t="s">
        <v>247</v>
      </c>
      <c r="F121" s="52">
        <v>1275.79</v>
      </c>
      <c r="G121" s="21">
        <v>2.5</v>
      </c>
      <c r="H121" s="8"/>
      <c r="I121" s="8"/>
      <c r="J121" s="8"/>
      <c r="K121" s="8"/>
      <c r="L121" s="8"/>
      <c r="M121" s="8"/>
      <c r="N121" s="8"/>
    </row>
    <row r="122" spans="1:14" s="35" customFormat="1" ht="31.5" hidden="1" customHeight="1" x14ac:dyDescent="0.25">
      <c r="A122" s="43" t="s">
        <v>254</v>
      </c>
      <c r="B122" s="18" t="s">
        <v>7</v>
      </c>
      <c r="C122" s="45" t="s">
        <v>255</v>
      </c>
      <c r="D122" s="54" t="s">
        <v>256</v>
      </c>
      <c r="E122" s="19" t="s">
        <v>10</v>
      </c>
      <c r="F122" s="52">
        <v>1275.79</v>
      </c>
      <c r="G122" s="21">
        <v>2.5</v>
      </c>
      <c r="H122" s="8"/>
      <c r="I122" s="8"/>
      <c r="J122" s="8"/>
      <c r="K122" s="8"/>
      <c r="L122" s="8"/>
      <c r="M122" s="8"/>
      <c r="N122" s="8"/>
    </row>
    <row r="123" spans="1:14" s="10" customFormat="1" ht="31.5" hidden="1" customHeight="1" x14ac:dyDescent="0.25">
      <c r="A123" s="43" t="s">
        <v>257</v>
      </c>
      <c r="B123" s="18" t="s">
        <v>139</v>
      </c>
      <c r="C123" s="45" t="s">
        <v>258</v>
      </c>
      <c r="D123" s="54" t="s">
        <v>256</v>
      </c>
      <c r="E123" s="19" t="s">
        <v>10</v>
      </c>
      <c r="F123" s="52">
        <v>1275.79</v>
      </c>
      <c r="G123" s="21">
        <v>2.5</v>
      </c>
      <c r="H123" s="8"/>
      <c r="I123" s="8"/>
      <c r="J123" s="8"/>
      <c r="K123" s="8"/>
      <c r="L123" s="8"/>
      <c r="M123" s="8"/>
      <c r="N123" s="8"/>
    </row>
    <row r="124" spans="1:14" s="35" customFormat="1" ht="31.5" hidden="1" customHeight="1" x14ac:dyDescent="0.25">
      <c r="A124" s="43" t="s">
        <v>259</v>
      </c>
      <c r="B124" s="18" t="s">
        <v>15</v>
      </c>
      <c r="C124" s="45" t="s">
        <v>260</v>
      </c>
      <c r="D124" s="54" t="s">
        <v>256</v>
      </c>
      <c r="E124" s="19" t="s">
        <v>10</v>
      </c>
      <c r="F124" s="52">
        <v>1275.79</v>
      </c>
      <c r="G124" s="21">
        <v>2.5</v>
      </c>
      <c r="H124" s="8"/>
      <c r="I124" s="8"/>
      <c r="J124" s="8"/>
      <c r="K124" s="8"/>
      <c r="L124" s="8"/>
      <c r="M124" s="8"/>
      <c r="N124" s="8"/>
    </row>
    <row r="125" spans="1:14" s="35" customFormat="1" ht="31.5" hidden="1" customHeight="1" x14ac:dyDescent="0.25">
      <c r="A125" s="43" t="s">
        <v>261</v>
      </c>
      <c r="B125" s="18" t="s">
        <v>15</v>
      </c>
      <c r="C125" s="45" t="s">
        <v>262</v>
      </c>
      <c r="D125" s="54" t="s">
        <v>256</v>
      </c>
      <c r="E125" s="19" t="s">
        <v>10</v>
      </c>
      <c r="F125" s="52">
        <v>1275.79</v>
      </c>
      <c r="G125" s="21">
        <v>2.5</v>
      </c>
      <c r="H125" s="8"/>
      <c r="I125" s="8"/>
      <c r="J125" s="8"/>
      <c r="K125" s="8"/>
      <c r="L125" s="8"/>
      <c r="M125" s="8"/>
      <c r="N125" s="8"/>
    </row>
    <row r="126" spans="1:14" s="35" customFormat="1" ht="31.5" hidden="1" customHeight="1" x14ac:dyDescent="0.25">
      <c r="A126" s="43" t="s">
        <v>263</v>
      </c>
      <c r="B126" s="18" t="s">
        <v>15</v>
      </c>
      <c r="C126" s="45" t="s">
        <v>264</v>
      </c>
      <c r="D126" s="54" t="s">
        <v>256</v>
      </c>
      <c r="E126" s="19" t="s">
        <v>10</v>
      </c>
      <c r="F126" s="52">
        <v>1275.79</v>
      </c>
      <c r="G126" s="21">
        <v>2.5</v>
      </c>
      <c r="H126" s="8"/>
      <c r="I126" s="8"/>
      <c r="J126" s="8"/>
      <c r="K126" s="8"/>
      <c r="L126" s="8"/>
      <c r="M126" s="8"/>
      <c r="N126" s="8"/>
    </row>
    <row r="127" spans="1:14" s="35" customFormat="1" ht="31.5" hidden="1" customHeight="1" x14ac:dyDescent="0.25">
      <c r="A127" s="43" t="s">
        <v>67</v>
      </c>
      <c r="B127" s="18" t="s">
        <v>7</v>
      </c>
      <c r="C127" s="45" t="s">
        <v>68</v>
      </c>
      <c r="D127" s="54" t="s">
        <v>265</v>
      </c>
      <c r="E127" s="19" t="s">
        <v>99</v>
      </c>
      <c r="F127" s="52">
        <v>899.37</v>
      </c>
      <c r="G127" s="21">
        <v>1.5</v>
      </c>
      <c r="H127" s="8"/>
      <c r="I127" s="8"/>
      <c r="J127" s="8"/>
      <c r="K127" s="8"/>
      <c r="L127" s="8"/>
      <c r="M127" s="8"/>
      <c r="N127" s="8"/>
    </row>
    <row r="128" spans="1:14" s="35" customFormat="1" ht="31.5" hidden="1" customHeight="1" x14ac:dyDescent="0.25">
      <c r="A128" s="43" t="s">
        <v>70</v>
      </c>
      <c r="B128" s="18" t="s">
        <v>15</v>
      </c>
      <c r="C128" s="45" t="s">
        <v>71</v>
      </c>
      <c r="D128" s="54" t="s">
        <v>265</v>
      </c>
      <c r="E128" s="19" t="s">
        <v>99</v>
      </c>
      <c r="F128" s="52">
        <v>899.37</v>
      </c>
      <c r="G128" s="21">
        <v>1.5</v>
      </c>
      <c r="H128" s="8"/>
      <c r="I128" s="8"/>
      <c r="J128" s="8"/>
      <c r="K128" s="8"/>
      <c r="L128" s="8"/>
      <c r="M128" s="8"/>
      <c r="N128" s="8"/>
    </row>
    <row r="129" spans="1:14" s="35" customFormat="1" ht="31.5" hidden="1" customHeight="1" x14ac:dyDescent="0.25">
      <c r="A129" s="50" t="s">
        <v>72</v>
      </c>
      <c r="B129" s="18" t="s">
        <v>15</v>
      </c>
      <c r="C129" s="45" t="s">
        <v>73</v>
      </c>
      <c r="D129" s="54" t="s">
        <v>265</v>
      </c>
      <c r="E129" s="19" t="s">
        <v>99</v>
      </c>
      <c r="F129" s="52">
        <v>899.37</v>
      </c>
      <c r="G129" s="21">
        <v>1.5</v>
      </c>
      <c r="H129" s="8"/>
      <c r="I129" s="8"/>
      <c r="J129" s="8"/>
      <c r="K129" s="8"/>
      <c r="L129" s="8"/>
      <c r="M129" s="8"/>
      <c r="N129" s="8"/>
    </row>
    <row r="130" spans="1:14" s="35" customFormat="1" ht="31.5" hidden="1" customHeight="1" x14ac:dyDescent="0.25">
      <c r="A130" s="22" t="s">
        <v>266</v>
      </c>
      <c r="B130" s="18" t="s">
        <v>15</v>
      </c>
      <c r="C130" s="45" t="s">
        <v>267</v>
      </c>
      <c r="D130" s="54" t="s">
        <v>265</v>
      </c>
      <c r="E130" s="19" t="s">
        <v>99</v>
      </c>
      <c r="F130" s="52">
        <v>899.37</v>
      </c>
      <c r="G130" s="21">
        <v>1.5</v>
      </c>
      <c r="H130" s="8"/>
      <c r="I130" s="8"/>
      <c r="J130" s="8"/>
      <c r="K130" s="8"/>
      <c r="L130" s="8"/>
      <c r="M130" s="8"/>
      <c r="N130" s="8"/>
    </row>
    <row r="131" spans="1:14" s="55" customFormat="1" ht="31.5" hidden="1" customHeight="1" x14ac:dyDescent="0.25">
      <c r="A131" s="22" t="s">
        <v>76</v>
      </c>
      <c r="B131" s="18" t="s">
        <v>15</v>
      </c>
      <c r="C131" s="45" t="s">
        <v>77</v>
      </c>
      <c r="D131" s="54" t="s">
        <v>265</v>
      </c>
      <c r="E131" s="19" t="s">
        <v>99</v>
      </c>
      <c r="F131" s="52">
        <v>899.37</v>
      </c>
      <c r="G131" s="21">
        <v>1.5</v>
      </c>
      <c r="H131" s="8"/>
      <c r="I131" s="8"/>
      <c r="J131" s="8"/>
      <c r="K131" s="8"/>
      <c r="L131" s="8"/>
      <c r="M131" s="8"/>
      <c r="N131" s="8"/>
    </row>
    <row r="132" spans="1:14" s="55" customFormat="1" ht="31.5" hidden="1" customHeight="1" x14ac:dyDescent="0.25">
      <c r="A132" s="19" t="s">
        <v>268</v>
      </c>
      <c r="B132" s="18" t="s">
        <v>7</v>
      </c>
      <c r="C132" s="45" t="s">
        <v>269</v>
      </c>
      <c r="D132" s="16" t="s">
        <v>270</v>
      </c>
      <c r="E132" s="19" t="s">
        <v>247</v>
      </c>
      <c r="F132" s="20">
        <v>1456.78</v>
      </c>
      <c r="G132" s="21">
        <v>3.5</v>
      </c>
      <c r="H132" s="8"/>
      <c r="I132" s="8"/>
      <c r="J132" s="8"/>
      <c r="K132" s="8"/>
      <c r="L132" s="8"/>
      <c r="M132" s="8"/>
      <c r="N132" s="8"/>
    </row>
    <row r="133" spans="1:14" s="55" customFormat="1" ht="31.5" hidden="1" customHeight="1" x14ac:dyDescent="0.25">
      <c r="A133" s="17" t="s">
        <v>124</v>
      </c>
      <c r="B133" s="18" t="s">
        <v>15</v>
      </c>
      <c r="C133" s="45" t="s">
        <v>125</v>
      </c>
      <c r="D133" s="16" t="s">
        <v>270</v>
      </c>
      <c r="E133" s="19" t="s">
        <v>247</v>
      </c>
      <c r="F133" s="20">
        <v>1456.78</v>
      </c>
      <c r="G133" s="21">
        <v>3.5</v>
      </c>
      <c r="H133" s="8"/>
      <c r="I133" s="8"/>
      <c r="J133" s="8"/>
      <c r="K133" s="8"/>
      <c r="L133" s="8"/>
      <c r="M133" s="8"/>
      <c r="N133" s="8"/>
    </row>
    <row r="134" spans="1:14" s="55" customFormat="1" ht="31.5" hidden="1" customHeight="1" x14ac:dyDescent="0.25">
      <c r="A134" s="22" t="s">
        <v>271</v>
      </c>
      <c r="B134" s="18" t="s">
        <v>15</v>
      </c>
      <c r="C134" s="45" t="s">
        <v>272</v>
      </c>
      <c r="D134" s="16" t="s">
        <v>270</v>
      </c>
      <c r="E134" s="19" t="s">
        <v>247</v>
      </c>
      <c r="F134" s="20">
        <v>1456.78</v>
      </c>
      <c r="G134" s="21">
        <v>3.5</v>
      </c>
      <c r="H134" s="8"/>
      <c r="I134" s="8"/>
      <c r="J134" s="8"/>
      <c r="K134" s="8"/>
      <c r="L134" s="8"/>
      <c r="M134" s="8"/>
      <c r="N134" s="8"/>
    </row>
    <row r="135" spans="1:14" s="55" customFormat="1" ht="31.5" hidden="1" customHeight="1" x14ac:dyDescent="0.25">
      <c r="A135" s="22" t="s">
        <v>273</v>
      </c>
      <c r="B135" s="18" t="s">
        <v>15</v>
      </c>
      <c r="C135" s="45" t="s">
        <v>274</v>
      </c>
      <c r="D135" s="16" t="s">
        <v>270</v>
      </c>
      <c r="E135" s="19" t="s">
        <v>247</v>
      </c>
      <c r="F135" s="20">
        <v>1456.78</v>
      </c>
      <c r="G135" s="21">
        <v>3.5</v>
      </c>
      <c r="H135" s="8"/>
      <c r="I135" s="8"/>
      <c r="J135" s="8"/>
      <c r="K135" s="8"/>
      <c r="L135" s="8"/>
      <c r="M135" s="8"/>
      <c r="N135" s="8"/>
    </row>
    <row r="136" spans="1:14" s="55" customFormat="1" ht="31.5" hidden="1" customHeight="1" x14ac:dyDescent="0.25">
      <c r="A136" s="22" t="s">
        <v>275</v>
      </c>
      <c r="B136" s="18" t="s">
        <v>15</v>
      </c>
      <c r="C136" s="45" t="s">
        <v>276</v>
      </c>
      <c r="D136" s="16" t="s">
        <v>265</v>
      </c>
      <c r="E136" s="19" t="s">
        <v>247</v>
      </c>
      <c r="F136" s="52">
        <v>606.26</v>
      </c>
      <c r="G136" s="21">
        <v>1.5</v>
      </c>
      <c r="H136" s="8"/>
      <c r="I136" s="8"/>
      <c r="J136" s="8"/>
      <c r="K136" s="8"/>
      <c r="L136" s="8"/>
      <c r="M136" s="8"/>
      <c r="N136" s="8"/>
    </row>
    <row r="137" spans="1:14" s="55" customFormat="1" ht="31.5" hidden="1" customHeight="1" x14ac:dyDescent="0.25">
      <c r="A137" s="22" t="s">
        <v>277</v>
      </c>
      <c r="B137" s="18" t="s">
        <v>139</v>
      </c>
      <c r="C137" s="45" t="s">
        <v>278</v>
      </c>
      <c r="D137" s="16" t="s">
        <v>265</v>
      </c>
      <c r="E137" s="19" t="s">
        <v>247</v>
      </c>
      <c r="F137" s="52">
        <v>606.26</v>
      </c>
      <c r="G137" s="21">
        <v>1.5</v>
      </c>
      <c r="H137" s="24"/>
      <c r="I137" s="8"/>
      <c r="J137" s="8"/>
      <c r="K137" s="8"/>
      <c r="L137" s="8"/>
      <c r="M137" s="8"/>
      <c r="N137" s="8"/>
    </row>
    <row r="138" spans="1:14" s="55" customFormat="1" ht="31.5" hidden="1" customHeight="1" x14ac:dyDescent="0.25">
      <c r="A138" s="22" t="s">
        <v>279</v>
      </c>
      <c r="B138" s="18" t="s">
        <v>7</v>
      </c>
      <c r="C138" s="45" t="s">
        <v>280</v>
      </c>
      <c r="D138" s="16" t="s">
        <v>281</v>
      </c>
      <c r="E138" s="19" t="s">
        <v>247</v>
      </c>
      <c r="F138" s="20">
        <v>752.82</v>
      </c>
      <c r="G138" s="21">
        <v>1.5</v>
      </c>
      <c r="H138" s="24"/>
      <c r="I138" s="8"/>
      <c r="J138" s="8"/>
      <c r="K138" s="8"/>
      <c r="L138" s="8"/>
      <c r="M138" s="8"/>
      <c r="N138" s="8"/>
    </row>
    <row r="139" spans="1:14" s="55" customFormat="1" ht="31.5" hidden="1" customHeight="1" x14ac:dyDescent="0.25">
      <c r="A139" s="22" t="s">
        <v>282</v>
      </c>
      <c r="B139" s="18" t="s">
        <v>15</v>
      </c>
      <c r="C139" s="16" t="s">
        <v>283</v>
      </c>
      <c r="D139" s="16" t="s">
        <v>281</v>
      </c>
      <c r="E139" s="19" t="s">
        <v>247</v>
      </c>
      <c r="F139" s="20">
        <v>752.82</v>
      </c>
      <c r="G139" s="21">
        <v>1.5</v>
      </c>
      <c r="H139" s="24"/>
      <c r="I139" s="8"/>
      <c r="J139" s="8"/>
      <c r="K139" s="8"/>
      <c r="L139" s="8"/>
      <c r="M139" s="8"/>
      <c r="N139" s="8"/>
    </row>
    <row r="140" spans="1:14" s="55" customFormat="1" ht="31.5" hidden="1" customHeight="1" x14ac:dyDescent="0.25">
      <c r="A140" s="22" t="s">
        <v>284</v>
      </c>
      <c r="B140" s="18" t="s">
        <v>15</v>
      </c>
      <c r="C140" s="16" t="s">
        <v>285</v>
      </c>
      <c r="D140" s="16" t="s">
        <v>281</v>
      </c>
      <c r="E140" s="19" t="s">
        <v>247</v>
      </c>
      <c r="F140" s="20">
        <v>752.82</v>
      </c>
      <c r="G140" s="21">
        <v>1.5</v>
      </c>
      <c r="H140" s="24"/>
      <c r="I140" s="8"/>
      <c r="J140" s="8"/>
      <c r="K140" s="8"/>
      <c r="L140" s="8"/>
      <c r="M140" s="8"/>
      <c r="N140" s="8"/>
    </row>
    <row r="141" spans="1:14" s="55" customFormat="1" ht="23.25" hidden="1" x14ac:dyDescent="0.25">
      <c r="A141" s="22" t="s">
        <v>96</v>
      </c>
      <c r="B141" s="18" t="s">
        <v>7</v>
      </c>
      <c r="C141" s="16" t="s">
        <v>97</v>
      </c>
      <c r="D141" s="16" t="s">
        <v>286</v>
      </c>
      <c r="E141" s="19" t="s">
        <v>10</v>
      </c>
      <c r="F141" s="20">
        <v>1275.79</v>
      </c>
      <c r="G141" s="21">
        <v>2.5</v>
      </c>
      <c r="H141" s="24"/>
      <c r="I141" s="8"/>
      <c r="J141" s="8"/>
      <c r="K141" s="8"/>
      <c r="L141" s="8"/>
      <c r="M141" s="8"/>
      <c r="N141" s="8"/>
    </row>
    <row r="142" spans="1:14" s="55" customFormat="1" ht="31.5" hidden="1" customHeight="1" x14ac:dyDescent="0.25">
      <c r="A142" s="22" t="s">
        <v>287</v>
      </c>
      <c r="B142" s="18" t="s">
        <v>15</v>
      </c>
      <c r="C142" s="16" t="s">
        <v>288</v>
      </c>
      <c r="D142" s="16" t="s">
        <v>286</v>
      </c>
      <c r="E142" s="19" t="s">
        <v>10</v>
      </c>
      <c r="F142" s="20">
        <v>1275.79</v>
      </c>
      <c r="G142" s="21">
        <v>2.5</v>
      </c>
      <c r="H142" s="24"/>
      <c r="I142" s="8"/>
      <c r="J142" s="8"/>
      <c r="K142" s="8"/>
      <c r="L142" s="8"/>
      <c r="M142" s="8"/>
      <c r="N142" s="8"/>
    </row>
    <row r="143" spans="1:14" s="55" customFormat="1" ht="31.5" hidden="1" customHeight="1" x14ac:dyDescent="0.25">
      <c r="A143" s="22" t="s">
        <v>104</v>
      </c>
      <c r="B143" s="18" t="s">
        <v>15</v>
      </c>
      <c r="C143" s="16" t="s">
        <v>105</v>
      </c>
      <c r="D143" s="16" t="s">
        <v>286</v>
      </c>
      <c r="E143" s="19" t="s">
        <v>10</v>
      </c>
      <c r="F143" s="20">
        <v>1275.79</v>
      </c>
      <c r="G143" s="21">
        <v>2.5</v>
      </c>
      <c r="H143" s="8"/>
      <c r="I143" s="8"/>
      <c r="J143" s="8"/>
      <c r="K143" s="8"/>
      <c r="L143" s="8"/>
      <c r="M143" s="8"/>
      <c r="N143" s="8"/>
    </row>
    <row r="144" spans="1:14" s="55" customFormat="1" ht="31.5" hidden="1" customHeight="1" x14ac:dyDescent="0.25">
      <c r="A144" s="22" t="s">
        <v>100</v>
      </c>
      <c r="B144" s="18" t="s">
        <v>15</v>
      </c>
      <c r="C144" s="16" t="s">
        <v>101</v>
      </c>
      <c r="D144" s="16" t="s">
        <v>286</v>
      </c>
      <c r="E144" s="19" t="s">
        <v>10</v>
      </c>
      <c r="F144" s="20">
        <v>1275.79</v>
      </c>
      <c r="G144" s="21">
        <v>2.5</v>
      </c>
      <c r="H144" s="8"/>
      <c r="I144" s="8"/>
      <c r="J144" s="8"/>
      <c r="K144" s="8"/>
      <c r="L144" s="8"/>
      <c r="M144" s="8"/>
      <c r="N144" s="8"/>
    </row>
    <row r="145" spans="1:14" s="55" customFormat="1" ht="31.5" hidden="1" customHeight="1" x14ac:dyDescent="0.25">
      <c r="A145" s="22" t="s">
        <v>102</v>
      </c>
      <c r="B145" s="18" t="s">
        <v>15</v>
      </c>
      <c r="C145" s="16" t="s">
        <v>103</v>
      </c>
      <c r="D145" s="16" t="s">
        <v>286</v>
      </c>
      <c r="E145" s="19" t="s">
        <v>10</v>
      </c>
      <c r="F145" s="20">
        <v>1275.79</v>
      </c>
      <c r="G145" s="21">
        <v>2.5</v>
      </c>
      <c r="H145" s="8"/>
      <c r="I145" s="8"/>
      <c r="J145" s="8"/>
      <c r="K145" s="8"/>
      <c r="L145" s="8"/>
      <c r="M145" s="8"/>
      <c r="N145" s="8"/>
    </row>
    <row r="146" spans="1:14" s="55" customFormat="1" ht="31.5" hidden="1" customHeight="1" x14ac:dyDescent="0.25">
      <c r="A146" s="22" t="s">
        <v>289</v>
      </c>
      <c r="B146" s="18" t="s">
        <v>15</v>
      </c>
      <c r="C146" s="16" t="s">
        <v>290</v>
      </c>
      <c r="D146" s="16" t="s">
        <v>286</v>
      </c>
      <c r="E146" s="19" t="s">
        <v>10</v>
      </c>
      <c r="F146" s="20">
        <v>1275.79</v>
      </c>
      <c r="G146" s="21">
        <v>2.5</v>
      </c>
      <c r="H146" s="8"/>
      <c r="I146" s="8"/>
      <c r="J146" s="8"/>
      <c r="K146" s="8"/>
      <c r="L146" s="8"/>
      <c r="M146" s="8"/>
      <c r="N146" s="8"/>
    </row>
    <row r="147" spans="1:14" s="55" customFormat="1" ht="31.5" hidden="1" customHeight="1" x14ac:dyDescent="0.25">
      <c r="A147" s="22" t="s">
        <v>291</v>
      </c>
      <c r="B147" s="18" t="s">
        <v>7</v>
      </c>
      <c r="C147" s="16" t="s">
        <v>292</v>
      </c>
      <c r="D147" s="16" t="s">
        <v>293</v>
      </c>
      <c r="E147" s="19" t="s">
        <v>99</v>
      </c>
      <c r="F147" s="20">
        <v>2140.71</v>
      </c>
      <c r="G147" s="21">
        <v>3.5</v>
      </c>
      <c r="H147" s="8"/>
      <c r="I147" s="8"/>
      <c r="J147" s="8"/>
      <c r="K147" s="8"/>
      <c r="L147" s="8"/>
      <c r="M147" s="8"/>
      <c r="N147" s="8"/>
    </row>
    <row r="148" spans="1:14" s="55" customFormat="1" ht="31.5" hidden="1" customHeight="1" x14ac:dyDescent="0.25">
      <c r="A148" s="22" t="s">
        <v>294</v>
      </c>
      <c r="B148" s="18" t="s">
        <v>15</v>
      </c>
      <c r="C148" s="16" t="s">
        <v>295</v>
      </c>
      <c r="D148" s="16" t="s">
        <v>293</v>
      </c>
      <c r="E148" s="19" t="s">
        <v>99</v>
      </c>
      <c r="F148" s="20">
        <v>2140.71</v>
      </c>
      <c r="G148" s="21">
        <v>3.5</v>
      </c>
      <c r="H148" s="8"/>
      <c r="I148" s="8"/>
      <c r="J148" s="8"/>
      <c r="K148" s="8"/>
      <c r="L148" s="8"/>
      <c r="M148" s="8"/>
      <c r="N148" s="8"/>
    </row>
    <row r="149" spans="1:14" s="55" customFormat="1" ht="31.5" hidden="1" customHeight="1" x14ac:dyDescent="0.25">
      <c r="A149" s="22" t="s">
        <v>296</v>
      </c>
      <c r="B149" s="18" t="s">
        <v>15</v>
      </c>
      <c r="C149" s="16" t="s">
        <v>297</v>
      </c>
      <c r="D149" s="16" t="s">
        <v>293</v>
      </c>
      <c r="E149" s="19" t="s">
        <v>99</v>
      </c>
      <c r="F149" s="20">
        <v>2140.71</v>
      </c>
      <c r="G149" s="21">
        <v>3.5</v>
      </c>
      <c r="H149" s="8"/>
      <c r="I149" s="8"/>
      <c r="J149" s="8"/>
      <c r="K149" s="8"/>
      <c r="L149" s="8"/>
      <c r="M149" s="8"/>
      <c r="N149" s="8"/>
    </row>
    <row r="150" spans="1:14" s="55" customFormat="1" ht="31.5" hidden="1" customHeight="1" x14ac:dyDescent="0.25">
      <c r="A150" s="22" t="s">
        <v>298</v>
      </c>
      <c r="B150" s="18" t="s">
        <v>15</v>
      </c>
      <c r="C150" s="16" t="s">
        <v>299</v>
      </c>
      <c r="D150" s="16" t="s">
        <v>293</v>
      </c>
      <c r="E150" s="19" t="s">
        <v>99</v>
      </c>
      <c r="F150" s="20">
        <v>2140.71</v>
      </c>
      <c r="G150" s="21">
        <v>3.5</v>
      </c>
      <c r="H150" s="8"/>
      <c r="I150" s="8"/>
      <c r="J150" s="8"/>
      <c r="K150" s="8"/>
      <c r="L150" s="8"/>
      <c r="M150" s="8"/>
      <c r="N150" s="8"/>
    </row>
    <row r="151" spans="1:14" s="55" customFormat="1" ht="31.5" hidden="1" customHeight="1" x14ac:dyDescent="0.25">
      <c r="A151" s="22" t="s">
        <v>300</v>
      </c>
      <c r="B151" s="18" t="s">
        <v>15</v>
      </c>
      <c r="C151" s="16" t="s">
        <v>301</v>
      </c>
      <c r="D151" s="16" t="s">
        <v>293</v>
      </c>
      <c r="E151" s="19" t="s">
        <v>99</v>
      </c>
      <c r="F151" s="20">
        <v>2140.71</v>
      </c>
      <c r="G151" s="21">
        <v>3.5</v>
      </c>
      <c r="H151" s="8"/>
      <c r="I151" s="8"/>
      <c r="J151" s="8"/>
      <c r="K151" s="8"/>
      <c r="L151" s="8"/>
      <c r="M151" s="8"/>
      <c r="N151" s="8"/>
    </row>
    <row r="152" spans="1:14" s="55" customFormat="1" ht="31.5" hidden="1" customHeight="1" x14ac:dyDescent="0.25">
      <c r="A152" s="22" t="s">
        <v>302</v>
      </c>
      <c r="B152" s="18" t="s">
        <v>15</v>
      </c>
      <c r="C152" s="16" t="s">
        <v>303</v>
      </c>
      <c r="D152" s="16" t="s">
        <v>293</v>
      </c>
      <c r="E152" s="19" t="s">
        <v>99</v>
      </c>
      <c r="F152" s="20">
        <v>2140.71</v>
      </c>
      <c r="G152" s="21">
        <v>3.5</v>
      </c>
      <c r="H152" s="8"/>
      <c r="I152" s="8"/>
      <c r="J152" s="8"/>
      <c r="K152" s="8"/>
      <c r="L152" s="8"/>
      <c r="M152" s="8"/>
      <c r="N152" s="8"/>
    </row>
    <row r="153" spans="1:14" s="55" customFormat="1" ht="31.5" hidden="1" customHeight="1" x14ac:dyDescent="0.25">
      <c r="A153" s="22" t="s">
        <v>131</v>
      </c>
      <c r="B153" s="18" t="s">
        <v>7</v>
      </c>
      <c r="C153" s="16" t="s">
        <v>132</v>
      </c>
      <c r="D153" s="16" t="s">
        <v>304</v>
      </c>
      <c r="E153" s="19" t="s">
        <v>99</v>
      </c>
      <c r="F153" s="20">
        <v>899.37</v>
      </c>
      <c r="G153" s="21">
        <v>1.5</v>
      </c>
      <c r="H153" s="8"/>
      <c r="I153" s="8"/>
      <c r="J153" s="8"/>
      <c r="K153" s="8"/>
      <c r="L153" s="8"/>
      <c r="M153" s="8"/>
      <c r="N153" s="8"/>
    </row>
    <row r="154" spans="1:14" s="55" customFormat="1" ht="31.5" hidden="1" customHeight="1" x14ac:dyDescent="0.25">
      <c r="A154" s="22" t="s">
        <v>134</v>
      </c>
      <c r="B154" s="18" t="s">
        <v>15</v>
      </c>
      <c r="C154" s="16" t="s">
        <v>135</v>
      </c>
      <c r="D154" s="16" t="s">
        <v>304</v>
      </c>
      <c r="E154" s="19" t="s">
        <v>99</v>
      </c>
      <c r="F154" s="20">
        <v>899.37</v>
      </c>
      <c r="G154" s="21">
        <v>1.5</v>
      </c>
      <c r="H154" s="8"/>
      <c r="I154" s="8"/>
      <c r="J154" s="8"/>
      <c r="K154" s="8"/>
      <c r="L154" s="8"/>
      <c r="M154" s="8"/>
      <c r="N154" s="8"/>
    </row>
    <row r="155" spans="1:14" s="55" customFormat="1" ht="31.5" hidden="1" customHeight="1" x14ac:dyDescent="0.25">
      <c r="A155" s="22" t="s">
        <v>136</v>
      </c>
      <c r="B155" s="18" t="s">
        <v>15</v>
      </c>
      <c r="C155" s="16" t="s">
        <v>137</v>
      </c>
      <c r="D155" s="16" t="s">
        <v>304</v>
      </c>
      <c r="E155" s="19" t="s">
        <v>99</v>
      </c>
      <c r="F155" s="20">
        <v>899.37</v>
      </c>
      <c r="G155" s="21">
        <v>1.5</v>
      </c>
      <c r="H155" s="8"/>
      <c r="I155" s="8"/>
      <c r="J155" s="8"/>
      <c r="K155" s="8"/>
      <c r="L155" s="8"/>
      <c r="M155" s="8"/>
      <c r="N155" s="8"/>
    </row>
    <row r="156" spans="1:14" s="55" customFormat="1" ht="31.5" hidden="1" customHeight="1" x14ac:dyDescent="0.25">
      <c r="A156" s="22" t="s">
        <v>305</v>
      </c>
      <c r="B156" s="18" t="s">
        <v>15</v>
      </c>
      <c r="C156" s="18" t="s">
        <v>306</v>
      </c>
      <c r="D156" s="16" t="s">
        <v>304</v>
      </c>
      <c r="E156" s="19" t="s">
        <v>99</v>
      </c>
      <c r="F156" s="20">
        <v>899.37</v>
      </c>
      <c r="G156" s="21">
        <v>1.5</v>
      </c>
      <c r="H156" s="8"/>
      <c r="I156" s="8"/>
      <c r="J156" s="8"/>
      <c r="K156" s="8"/>
      <c r="L156" s="8"/>
      <c r="M156" s="8"/>
      <c r="N156" s="8"/>
    </row>
    <row r="157" spans="1:14" s="55" customFormat="1" ht="46.5" hidden="1" customHeight="1" x14ac:dyDescent="0.25">
      <c r="A157" s="34" t="s">
        <v>307</v>
      </c>
      <c r="B157" s="18" t="s">
        <v>7</v>
      </c>
      <c r="C157" s="18" t="s">
        <v>308</v>
      </c>
      <c r="D157" s="16" t="s">
        <v>309</v>
      </c>
      <c r="E157" s="17" t="s">
        <v>310</v>
      </c>
      <c r="F157" s="20">
        <f t="shared" ref="F157:F166" si="0">2951.19-683.94</f>
        <v>2267.25</v>
      </c>
      <c r="G157" s="21">
        <v>4.5</v>
      </c>
      <c r="H157" s="8"/>
      <c r="I157" s="8"/>
      <c r="J157" s="8"/>
      <c r="K157" s="8"/>
      <c r="L157" s="8"/>
      <c r="M157" s="8"/>
      <c r="N157" s="8"/>
    </row>
    <row r="158" spans="1:14" s="55" customFormat="1" ht="42.75" hidden="1" customHeight="1" x14ac:dyDescent="0.25">
      <c r="A158" s="34" t="s">
        <v>311</v>
      </c>
      <c r="B158" s="18" t="s">
        <v>15</v>
      </c>
      <c r="C158" s="18" t="s">
        <v>312</v>
      </c>
      <c r="D158" s="16" t="s">
        <v>309</v>
      </c>
      <c r="E158" s="17" t="s">
        <v>310</v>
      </c>
      <c r="F158" s="20">
        <f t="shared" si="0"/>
        <v>2267.25</v>
      </c>
      <c r="G158" s="21">
        <v>4.5</v>
      </c>
      <c r="H158" s="8"/>
      <c r="I158" s="8"/>
      <c r="J158" s="8"/>
      <c r="K158" s="8"/>
      <c r="L158" s="8"/>
      <c r="M158" s="8"/>
      <c r="N158" s="8"/>
    </row>
    <row r="159" spans="1:14" s="55" customFormat="1" ht="47.25" hidden="1" customHeight="1" x14ac:dyDescent="0.25">
      <c r="A159" s="34" t="s">
        <v>313</v>
      </c>
      <c r="B159" s="18" t="s">
        <v>15</v>
      </c>
      <c r="C159" s="18" t="s">
        <v>314</v>
      </c>
      <c r="D159" s="16" t="s">
        <v>309</v>
      </c>
      <c r="E159" s="17" t="s">
        <v>310</v>
      </c>
      <c r="F159" s="20">
        <f t="shared" si="0"/>
        <v>2267.25</v>
      </c>
      <c r="G159" s="21">
        <v>4.5</v>
      </c>
      <c r="H159" s="8"/>
      <c r="I159" s="8"/>
      <c r="J159" s="8"/>
      <c r="K159" s="8"/>
      <c r="L159" s="8"/>
      <c r="M159" s="8"/>
      <c r="N159" s="8"/>
    </row>
    <row r="160" spans="1:14" s="55" customFormat="1" ht="45.75" hidden="1" customHeight="1" x14ac:dyDescent="0.25">
      <c r="A160" s="34" t="s">
        <v>315</v>
      </c>
      <c r="B160" s="18" t="s">
        <v>15</v>
      </c>
      <c r="C160" s="18" t="s">
        <v>316</v>
      </c>
      <c r="D160" s="16" t="s">
        <v>309</v>
      </c>
      <c r="E160" s="17" t="s">
        <v>310</v>
      </c>
      <c r="F160" s="20">
        <f t="shared" si="0"/>
        <v>2267.25</v>
      </c>
      <c r="G160" s="21">
        <v>4.5</v>
      </c>
      <c r="H160" s="8"/>
      <c r="I160" s="8"/>
      <c r="J160" s="8"/>
      <c r="K160" s="8"/>
      <c r="L160" s="8"/>
      <c r="M160" s="8"/>
      <c r="N160" s="8"/>
    </row>
    <row r="161" spans="1:14" s="55" customFormat="1" ht="31.5" hidden="1" customHeight="1" x14ac:dyDescent="0.25">
      <c r="A161" s="17" t="s">
        <v>317</v>
      </c>
      <c r="B161" s="18" t="s">
        <v>15</v>
      </c>
      <c r="C161" s="18" t="s">
        <v>318</v>
      </c>
      <c r="D161" s="16" t="s">
        <v>319</v>
      </c>
      <c r="E161" s="17" t="s">
        <v>310</v>
      </c>
      <c r="F161" s="20">
        <f t="shared" si="0"/>
        <v>2267.25</v>
      </c>
      <c r="G161" s="21">
        <v>4.5</v>
      </c>
      <c r="H161" s="8"/>
      <c r="I161" s="8"/>
      <c r="J161" s="8"/>
      <c r="K161" s="8"/>
      <c r="L161" s="8"/>
      <c r="M161" s="8"/>
      <c r="N161" s="8"/>
    </row>
    <row r="162" spans="1:14" s="55" customFormat="1" ht="31.5" hidden="1" customHeight="1" x14ac:dyDescent="0.25">
      <c r="A162" s="17" t="s">
        <v>320</v>
      </c>
      <c r="B162" s="18" t="s">
        <v>15</v>
      </c>
      <c r="C162" s="18" t="s">
        <v>321</v>
      </c>
      <c r="D162" s="16" t="s">
        <v>319</v>
      </c>
      <c r="E162" s="17" t="s">
        <v>310</v>
      </c>
      <c r="F162" s="20">
        <f t="shared" si="0"/>
        <v>2267.25</v>
      </c>
      <c r="G162" s="21">
        <v>4.5</v>
      </c>
      <c r="H162" s="8"/>
      <c r="I162" s="8"/>
      <c r="J162" s="8"/>
      <c r="K162" s="8"/>
      <c r="L162" s="8"/>
      <c r="M162" s="8"/>
      <c r="N162" s="8"/>
    </row>
    <row r="163" spans="1:14" s="55" customFormat="1" ht="49.5" hidden="1" customHeight="1" x14ac:dyDescent="0.25">
      <c r="A163" s="22" t="s">
        <v>322</v>
      </c>
      <c r="B163" s="18" t="s">
        <v>15</v>
      </c>
      <c r="C163" s="18" t="s">
        <v>323</v>
      </c>
      <c r="D163" s="16" t="s">
        <v>309</v>
      </c>
      <c r="E163" s="17" t="s">
        <v>310</v>
      </c>
      <c r="F163" s="20">
        <f t="shared" si="0"/>
        <v>2267.25</v>
      </c>
      <c r="G163" s="21">
        <v>4.5</v>
      </c>
      <c r="H163" s="8"/>
      <c r="I163" s="8"/>
      <c r="J163" s="8"/>
      <c r="K163" s="8"/>
      <c r="L163" s="8"/>
      <c r="M163" s="8"/>
      <c r="N163" s="8"/>
    </row>
    <row r="164" spans="1:14" s="55" customFormat="1" ht="52.5" hidden="1" customHeight="1" x14ac:dyDescent="0.25">
      <c r="A164" s="22" t="s">
        <v>324</v>
      </c>
      <c r="B164" s="18" t="s">
        <v>15</v>
      </c>
      <c r="C164" s="18" t="s">
        <v>325</v>
      </c>
      <c r="D164" s="16" t="s">
        <v>309</v>
      </c>
      <c r="E164" s="17" t="s">
        <v>310</v>
      </c>
      <c r="F164" s="20">
        <f t="shared" si="0"/>
        <v>2267.25</v>
      </c>
      <c r="G164" s="21">
        <v>4.5</v>
      </c>
      <c r="H164" s="8"/>
      <c r="I164" s="8"/>
      <c r="J164" s="8"/>
      <c r="K164" s="8"/>
      <c r="L164" s="8"/>
      <c r="M164" s="8"/>
      <c r="N164" s="8"/>
    </row>
    <row r="165" spans="1:14" s="55" customFormat="1" ht="43.5" hidden="1" customHeight="1" x14ac:dyDescent="0.25">
      <c r="A165" s="22" t="s">
        <v>326</v>
      </c>
      <c r="B165" s="18" t="s">
        <v>15</v>
      </c>
      <c r="C165" s="18" t="s">
        <v>327</v>
      </c>
      <c r="D165" s="16" t="s">
        <v>309</v>
      </c>
      <c r="E165" s="17" t="s">
        <v>310</v>
      </c>
      <c r="F165" s="20">
        <f t="shared" si="0"/>
        <v>2267.25</v>
      </c>
      <c r="G165" s="21">
        <v>4.5</v>
      </c>
      <c r="H165" s="8"/>
      <c r="I165" s="8"/>
      <c r="J165" s="8"/>
      <c r="K165" s="8"/>
      <c r="L165" s="8"/>
      <c r="M165" s="8"/>
      <c r="N165" s="8"/>
    </row>
    <row r="166" spans="1:14" s="55" customFormat="1" ht="41.25" hidden="1" customHeight="1" x14ac:dyDescent="0.25">
      <c r="A166" s="22" t="s">
        <v>328</v>
      </c>
      <c r="B166" s="18" t="s">
        <v>15</v>
      </c>
      <c r="C166" s="18" t="s">
        <v>329</v>
      </c>
      <c r="D166" s="16" t="s">
        <v>309</v>
      </c>
      <c r="E166" s="17" t="s">
        <v>310</v>
      </c>
      <c r="F166" s="20">
        <f t="shared" si="0"/>
        <v>2267.25</v>
      </c>
      <c r="G166" s="21">
        <v>4.5</v>
      </c>
      <c r="H166" s="8"/>
      <c r="I166" s="8"/>
      <c r="J166" s="8"/>
      <c r="K166" s="8"/>
      <c r="L166" s="8"/>
      <c r="M166" s="8"/>
      <c r="N166" s="8"/>
    </row>
    <row r="167" spans="1:14" s="55" customFormat="1" ht="31.5" hidden="1" customHeight="1" x14ac:dyDescent="0.25">
      <c r="A167" s="22" t="s">
        <v>330</v>
      </c>
      <c r="B167" s="49" t="s">
        <v>7</v>
      </c>
      <c r="C167" s="18" t="s">
        <v>331</v>
      </c>
      <c r="D167" s="16" t="s">
        <v>332</v>
      </c>
      <c r="E167" s="19" t="s">
        <v>83</v>
      </c>
      <c r="F167" s="20">
        <v>4129.26</v>
      </c>
      <c r="G167" s="21">
        <v>6.5</v>
      </c>
      <c r="H167" s="8"/>
      <c r="I167" s="8"/>
      <c r="J167" s="8"/>
      <c r="K167" s="8"/>
      <c r="L167" s="8"/>
      <c r="M167" s="8"/>
      <c r="N167" s="8"/>
    </row>
    <row r="168" spans="1:14" s="55" customFormat="1" ht="31.5" hidden="1" customHeight="1" x14ac:dyDescent="0.25">
      <c r="A168" s="17" t="s">
        <v>333</v>
      </c>
      <c r="B168" s="18" t="s">
        <v>15</v>
      </c>
      <c r="C168" s="18" t="s">
        <v>334</v>
      </c>
      <c r="D168" s="16" t="s">
        <v>332</v>
      </c>
      <c r="E168" s="19" t="s">
        <v>83</v>
      </c>
      <c r="F168" s="20">
        <v>4129.26</v>
      </c>
      <c r="G168" s="21">
        <v>6.5</v>
      </c>
      <c r="H168" s="8"/>
      <c r="I168" s="8"/>
      <c r="J168" s="8"/>
      <c r="K168" s="8"/>
      <c r="L168" s="8"/>
      <c r="M168" s="8"/>
      <c r="N168" s="8"/>
    </row>
    <row r="169" spans="1:14" s="55" customFormat="1" ht="31.5" hidden="1" customHeight="1" x14ac:dyDescent="0.25">
      <c r="A169" s="22" t="s">
        <v>311</v>
      </c>
      <c r="B169" s="18" t="s">
        <v>15</v>
      </c>
      <c r="C169" s="18" t="s">
        <v>312</v>
      </c>
      <c r="D169" s="16" t="s">
        <v>332</v>
      </c>
      <c r="E169" s="19" t="s">
        <v>83</v>
      </c>
      <c r="F169" s="20">
        <v>4129.26</v>
      </c>
      <c r="G169" s="21">
        <v>6.5</v>
      </c>
      <c r="H169" s="8"/>
      <c r="I169" s="8"/>
      <c r="J169" s="8"/>
      <c r="K169" s="8"/>
      <c r="L169" s="8"/>
      <c r="M169" s="8"/>
      <c r="N169" s="8"/>
    </row>
    <row r="170" spans="1:14" s="55" customFormat="1" ht="31.5" hidden="1" customHeight="1" x14ac:dyDescent="0.25">
      <c r="A170" s="22" t="s">
        <v>335</v>
      </c>
      <c r="B170" s="18" t="s">
        <v>15</v>
      </c>
      <c r="C170" s="18" t="s">
        <v>336</v>
      </c>
      <c r="D170" s="16" t="s">
        <v>332</v>
      </c>
      <c r="E170" s="19" t="s">
        <v>83</v>
      </c>
      <c r="F170" s="20">
        <v>4129.26</v>
      </c>
      <c r="G170" s="21">
        <v>6.5</v>
      </c>
      <c r="H170" s="8"/>
      <c r="I170" s="8"/>
      <c r="J170" s="8"/>
      <c r="K170" s="8"/>
      <c r="L170" s="8"/>
      <c r="M170" s="8"/>
      <c r="N170" s="8"/>
    </row>
    <row r="171" spans="1:14" s="55" customFormat="1" ht="31.5" hidden="1" customHeight="1" x14ac:dyDescent="0.25">
      <c r="A171" s="22" t="s">
        <v>42</v>
      </c>
      <c r="B171" s="18" t="s">
        <v>38</v>
      </c>
      <c r="C171" s="18" t="s">
        <v>43</v>
      </c>
      <c r="D171" s="16" t="s">
        <v>337</v>
      </c>
      <c r="E171" s="19" t="s">
        <v>41</v>
      </c>
      <c r="F171" s="20">
        <v>606.26</v>
      </c>
      <c r="G171" s="21">
        <v>1.5</v>
      </c>
      <c r="H171" s="8"/>
      <c r="I171" s="8"/>
      <c r="J171" s="8"/>
      <c r="K171" s="8"/>
      <c r="L171" s="8"/>
      <c r="M171" s="8"/>
      <c r="N171" s="8"/>
    </row>
    <row r="172" spans="1:14" s="55" customFormat="1" ht="31.5" hidden="1" customHeight="1" x14ac:dyDescent="0.25">
      <c r="A172" s="22" t="s">
        <v>338</v>
      </c>
      <c r="B172" s="18" t="s">
        <v>38</v>
      </c>
      <c r="C172" s="18" t="s">
        <v>339</v>
      </c>
      <c r="D172" s="16" t="s">
        <v>337</v>
      </c>
      <c r="E172" s="19" t="s">
        <v>41</v>
      </c>
      <c r="F172" s="20">
        <v>606.26</v>
      </c>
      <c r="G172" s="21">
        <v>1.5</v>
      </c>
      <c r="H172" s="8"/>
      <c r="I172" s="8"/>
      <c r="J172" s="8"/>
      <c r="K172" s="8"/>
      <c r="L172" s="8"/>
      <c r="M172" s="8"/>
      <c r="N172" s="8"/>
    </row>
    <row r="173" spans="1:14" s="55" customFormat="1" ht="31.5" hidden="1" customHeight="1" x14ac:dyDescent="0.25">
      <c r="A173" s="22" t="s">
        <v>340</v>
      </c>
      <c r="B173" s="18" t="s">
        <v>38</v>
      </c>
      <c r="C173" s="18" t="s">
        <v>341</v>
      </c>
      <c r="D173" s="16" t="s">
        <v>337</v>
      </c>
      <c r="E173" s="19" t="s">
        <v>41</v>
      </c>
      <c r="F173" s="20">
        <v>606.26</v>
      </c>
      <c r="G173" s="21">
        <v>1.5</v>
      </c>
      <c r="H173" s="8"/>
      <c r="I173" s="8"/>
      <c r="J173" s="8"/>
      <c r="K173" s="8"/>
      <c r="L173" s="8"/>
      <c r="M173" s="8"/>
      <c r="N173" s="8"/>
    </row>
    <row r="174" spans="1:14" s="55" customFormat="1" ht="31.5" hidden="1" customHeight="1" x14ac:dyDescent="0.25">
      <c r="A174" s="22" t="s">
        <v>342</v>
      </c>
      <c r="B174" s="18" t="s">
        <v>15</v>
      </c>
      <c r="C174" s="18" t="s">
        <v>343</v>
      </c>
      <c r="D174" s="16" t="s">
        <v>337</v>
      </c>
      <c r="E174" s="19" t="s">
        <v>41</v>
      </c>
      <c r="F174" s="20">
        <v>606.26</v>
      </c>
      <c r="G174" s="21">
        <v>1.5</v>
      </c>
      <c r="H174" s="8"/>
      <c r="I174" s="8"/>
      <c r="J174" s="8"/>
      <c r="K174" s="8"/>
      <c r="L174" s="8"/>
      <c r="M174" s="8"/>
      <c r="N174" s="8"/>
    </row>
    <row r="175" spans="1:14" s="55" customFormat="1" ht="31.5" hidden="1" customHeight="1" x14ac:dyDescent="0.25">
      <c r="A175" s="22" t="s">
        <v>344</v>
      </c>
      <c r="B175" s="18" t="s">
        <v>7</v>
      </c>
      <c r="C175" s="18" t="s">
        <v>345</v>
      </c>
      <c r="D175" s="16" t="s">
        <v>346</v>
      </c>
      <c r="E175" s="19" t="s">
        <v>41</v>
      </c>
      <c r="F175" s="20">
        <v>899.37</v>
      </c>
      <c r="G175" s="21">
        <v>1.5</v>
      </c>
      <c r="H175" s="8"/>
      <c r="I175" s="8"/>
      <c r="J175" s="8"/>
      <c r="K175" s="8"/>
      <c r="L175" s="8"/>
      <c r="M175" s="8"/>
      <c r="N175" s="8"/>
    </row>
    <row r="176" spans="1:14" s="55" customFormat="1" ht="31.5" hidden="1" customHeight="1" x14ac:dyDescent="0.25">
      <c r="A176" s="22" t="s">
        <v>37</v>
      </c>
      <c r="B176" s="18" t="s">
        <v>38</v>
      </c>
      <c r="C176" s="18" t="s">
        <v>39</v>
      </c>
      <c r="D176" s="16" t="s">
        <v>346</v>
      </c>
      <c r="E176" s="19" t="s">
        <v>41</v>
      </c>
      <c r="F176" s="20">
        <v>899.37</v>
      </c>
      <c r="G176" s="21">
        <v>1.5</v>
      </c>
      <c r="H176" s="8"/>
      <c r="I176" s="8"/>
      <c r="J176" s="8"/>
      <c r="K176" s="8"/>
      <c r="L176" s="8"/>
      <c r="M176" s="8"/>
      <c r="N176" s="8"/>
    </row>
    <row r="177" spans="1:14" s="55" customFormat="1" ht="31.5" hidden="1" customHeight="1" x14ac:dyDescent="0.25">
      <c r="A177" s="22" t="s">
        <v>347</v>
      </c>
      <c r="B177" s="18" t="s">
        <v>15</v>
      </c>
      <c r="C177" s="18" t="s">
        <v>348</v>
      </c>
      <c r="D177" s="16" t="s">
        <v>346</v>
      </c>
      <c r="E177" s="19" t="s">
        <v>41</v>
      </c>
      <c r="F177" s="20">
        <v>899.37</v>
      </c>
      <c r="G177" s="21">
        <v>1.5</v>
      </c>
      <c r="H177" s="8"/>
      <c r="I177" s="8"/>
      <c r="J177" s="8"/>
      <c r="K177" s="8"/>
      <c r="L177" s="8"/>
      <c r="M177" s="8"/>
      <c r="N177" s="8"/>
    </row>
    <row r="178" spans="1:14" s="55" customFormat="1" ht="31.5" hidden="1" customHeight="1" x14ac:dyDescent="0.25">
      <c r="A178" s="50" t="s">
        <v>46</v>
      </c>
      <c r="B178" s="18" t="s">
        <v>38</v>
      </c>
      <c r="C178" s="18" t="s">
        <v>47</v>
      </c>
      <c r="D178" s="16" t="s">
        <v>346</v>
      </c>
      <c r="E178" s="19" t="s">
        <v>41</v>
      </c>
      <c r="F178" s="20">
        <v>899.37</v>
      </c>
      <c r="G178" s="21">
        <v>1.5</v>
      </c>
      <c r="H178" s="8"/>
      <c r="I178" s="8"/>
      <c r="J178" s="8"/>
      <c r="K178" s="8"/>
      <c r="L178" s="8"/>
      <c r="M178" s="8"/>
      <c r="N178" s="8"/>
    </row>
    <row r="179" spans="1:14" s="55" customFormat="1" ht="31.5" hidden="1" customHeight="1" x14ac:dyDescent="0.25">
      <c r="A179" s="50" t="s">
        <v>349</v>
      </c>
      <c r="B179" s="18" t="s">
        <v>7</v>
      </c>
      <c r="C179" s="18" t="s">
        <v>350</v>
      </c>
      <c r="D179" s="16" t="s">
        <v>351</v>
      </c>
      <c r="E179" s="19" t="s">
        <v>83</v>
      </c>
      <c r="F179" s="20">
        <v>2203.98</v>
      </c>
      <c r="G179" s="21">
        <v>3.5</v>
      </c>
      <c r="H179" s="8"/>
      <c r="I179" s="8"/>
      <c r="J179" s="8"/>
      <c r="K179" s="8"/>
      <c r="L179" s="8"/>
      <c r="M179" s="8"/>
      <c r="N179" s="8"/>
    </row>
    <row r="180" spans="1:14" s="55" customFormat="1" ht="31.5" hidden="1" customHeight="1" x14ac:dyDescent="0.25">
      <c r="A180" s="22" t="s">
        <v>352</v>
      </c>
      <c r="B180" s="18" t="s">
        <v>15</v>
      </c>
      <c r="C180" s="18" t="s">
        <v>353</v>
      </c>
      <c r="D180" s="16" t="s">
        <v>351</v>
      </c>
      <c r="E180" s="19" t="s">
        <v>83</v>
      </c>
      <c r="F180" s="20">
        <v>2203.98</v>
      </c>
      <c r="G180" s="21">
        <v>3.5</v>
      </c>
      <c r="H180" s="8"/>
      <c r="I180" s="8"/>
      <c r="J180" s="8"/>
      <c r="K180" s="8"/>
      <c r="L180" s="8"/>
      <c r="M180" s="8"/>
      <c r="N180" s="8"/>
    </row>
    <row r="181" spans="1:14" s="55" customFormat="1" ht="31.5" hidden="1" customHeight="1" x14ac:dyDescent="0.25">
      <c r="A181" s="50" t="s">
        <v>354</v>
      </c>
      <c r="B181" s="18" t="s">
        <v>15</v>
      </c>
      <c r="C181" s="18" t="s">
        <v>355</v>
      </c>
      <c r="D181" s="16" t="s">
        <v>351</v>
      </c>
      <c r="E181" s="19" t="s">
        <v>83</v>
      </c>
      <c r="F181" s="20">
        <v>2203.98</v>
      </c>
      <c r="G181" s="21">
        <v>3.5</v>
      </c>
      <c r="H181" s="8"/>
      <c r="I181" s="8"/>
      <c r="J181" s="8"/>
      <c r="K181" s="8"/>
      <c r="L181" s="8"/>
      <c r="M181" s="8"/>
      <c r="N181" s="8"/>
    </row>
    <row r="182" spans="1:14" s="55" customFormat="1" ht="31.5" hidden="1" customHeight="1" x14ac:dyDescent="0.25">
      <c r="A182" s="22" t="s">
        <v>356</v>
      </c>
      <c r="B182" s="18" t="s">
        <v>15</v>
      </c>
      <c r="C182" s="18" t="s">
        <v>357</v>
      </c>
      <c r="D182" s="16" t="s">
        <v>358</v>
      </c>
      <c r="E182" s="19" t="s">
        <v>83</v>
      </c>
      <c r="F182" s="20">
        <v>3445.32</v>
      </c>
      <c r="G182" s="21">
        <v>5.5</v>
      </c>
      <c r="H182" s="8"/>
      <c r="I182" s="8"/>
      <c r="J182" s="8"/>
      <c r="K182" s="8"/>
      <c r="L182" s="8"/>
      <c r="M182" s="8"/>
      <c r="N182" s="8"/>
    </row>
    <row r="183" spans="1:14" s="55" customFormat="1" ht="31.5" hidden="1" customHeight="1" x14ac:dyDescent="0.25">
      <c r="A183" s="22" t="s">
        <v>359</v>
      </c>
      <c r="B183" s="18" t="s">
        <v>15</v>
      </c>
      <c r="C183" s="18" t="s">
        <v>360</v>
      </c>
      <c r="D183" s="16" t="s">
        <v>358</v>
      </c>
      <c r="E183" s="19" t="s">
        <v>83</v>
      </c>
      <c r="F183" s="20">
        <v>3445.32</v>
      </c>
      <c r="G183" s="21">
        <v>5.5</v>
      </c>
      <c r="H183" s="8"/>
      <c r="I183" s="8"/>
      <c r="J183" s="8"/>
      <c r="K183" s="8"/>
      <c r="L183" s="8"/>
      <c r="M183" s="8"/>
      <c r="N183" s="8"/>
    </row>
    <row r="184" spans="1:14" s="55" customFormat="1" ht="31.5" hidden="1" customHeight="1" x14ac:dyDescent="0.25">
      <c r="A184" s="22" t="s">
        <v>361</v>
      </c>
      <c r="B184" s="18" t="s">
        <v>15</v>
      </c>
      <c r="C184" s="18" t="s">
        <v>362</v>
      </c>
      <c r="D184" s="16" t="s">
        <v>358</v>
      </c>
      <c r="E184" s="19" t="s">
        <v>83</v>
      </c>
      <c r="F184" s="20">
        <v>3445.32</v>
      </c>
      <c r="G184" s="21">
        <v>5.5</v>
      </c>
      <c r="H184" s="8"/>
      <c r="I184" s="8"/>
      <c r="J184" s="8"/>
      <c r="K184" s="8"/>
      <c r="L184" s="8"/>
      <c r="M184" s="8"/>
      <c r="N184" s="8"/>
    </row>
    <row r="185" spans="1:14" s="55" customFormat="1" ht="31.5" hidden="1" customHeight="1" x14ac:dyDescent="0.25">
      <c r="A185" s="22" t="s">
        <v>363</v>
      </c>
      <c r="B185" s="18" t="s">
        <v>15</v>
      </c>
      <c r="C185" s="18" t="s">
        <v>364</v>
      </c>
      <c r="D185" s="16" t="s">
        <v>358</v>
      </c>
      <c r="E185" s="19" t="s">
        <v>83</v>
      </c>
      <c r="F185" s="20">
        <v>3445.32</v>
      </c>
      <c r="G185" s="21">
        <v>5.5</v>
      </c>
      <c r="H185" s="8"/>
      <c r="I185" s="8"/>
      <c r="J185" s="8"/>
      <c r="K185" s="8"/>
      <c r="L185" s="8"/>
      <c r="M185" s="8"/>
      <c r="N185" s="8"/>
    </row>
    <row r="186" spans="1:14" s="55" customFormat="1" ht="31.5" hidden="1" customHeight="1" x14ac:dyDescent="0.25">
      <c r="A186" s="19" t="s">
        <v>365</v>
      </c>
      <c r="B186" s="18" t="s">
        <v>85</v>
      </c>
      <c r="C186" s="18" t="s">
        <v>366</v>
      </c>
      <c r="D186" s="16" t="s">
        <v>358</v>
      </c>
      <c r="E186" s="19" t="s">
        <v>83</v>
      </c>
      <c r="F186" s="20">
        <v>3445.32</v>
      </c>
      <c r="G186" s="21">
        <v>5.5</v>
      </c>
      <c r="H186" s="8"/>
      <c r="I186" s="8"/>
      <c r="J186" s="8"/>
      <c r="K186" s="8"/>
      <c r="L186" s="8"/>
      <c r="M186" s="8"/>
      <c r="N186" s="8"/>
    </row>
    <row r="187" spans="1:14" s="55" customFormat="1" ht="31.5" hidden="1" customHeight="1" x14ac:dyDescent="0.25">
      <c r="A187" s="19" t="s">
        <v>367</v>
      </c>
      <c r="B187" s="18" t="s">
        <v>7</v>
      </c>
      <c r="C187" s="18" t="s">
        <v>368</v>
      </c>
      <c r="D187" s="16" t="s">
        <v>369</v>
      </c>
      <c r="E187" s="19" t="s">
        <v>83</v>
      </c>
      <c r="F187" s="20">
        <v>1798.76</v>
      </c>
      <c r="G187" s="21">
        <v>3.5</v>
      </c>
      <c r="H187" s="8"/>
      <c r="I187" s="8"/>
      <c r="J187" s="8"/>
      <c r="K187" s="8"/>
      <c r="L187" s="8"/>
      <c r="M187" s="8"/>
      <c r="N187" s="8"/>
    </row>
    <row r="188" spans="1:14" s="55" customFormat="1" ht="31.5" hidden="1" customHeight="1" x14ac:dyDescent="0.25">
      <c r="A188" s="19" t="s">
        <v>370</v>
      </c>
      <c r="B188" s="18" t="s">
        <v>7</v>
      </c>
      <c r="C188" s="49" t="s">
        <v>371</v>
      </c>
      <c r="D188" s="49" t="s">
        <v>372</v>
      </c>
      <c r="E188" s="17" t="s">
        <v>310</v>
      </c>
      <c r="F188" s="56">
        <v>752.82</v>
      </c>
      <c r="G188" s="21">
        <v>1.5</v>
      </c>
      <c r="H188" s="8"/>
      <c r="I188" s="8"/>
      <c r="J188" s="8"/>
      <c r="K188" s="8"/>
      <c r="L188" s="8"/>
      <c r="M188" s="8"/>
      <c r="N188" s="8"/>
    </row>
    <row r="189" spans="1:14" s="55" customFormat="1" ht="31.5" hidden="1" customHeight="1" x14ac:dyDescent="0.25">
      <c r="A189" s="19" t="s">
        <v>373</v>
      </c>
      <c r="B189" s="18" t="s">
        <v>15</v>
      </c>
      <c r="C189" s="49" t="s">
        <v>374</v>
      </c>
      <c r="D189" s="49" t="s">
        <v>372</v>
      </c>
      <c r="E189" s="17" t="s">
        <v>310</v>
      </c>
      <c r="F189" s="56">
        <v>752.82</v>
      </c>
      <c r="G189" s="21">
        <v>1.5</v>
      </c>
      <c r="H189" s="8"/>
      <c r="I189" s="8"/>
      <c r="J189" s="8"/>
      <c r="K189" s="8"/>
      <c r="L189" s="8"/>
      <c r="M189" s="8"/>
      <c r="N189" s="8"/>
    </row>
    <row r="190" spans="1:14" s="55" customFormat="1" ht="31.5" hidden="1" customHeight="1" x14ac:dyDescent="0.25">
      <c r="A190" s="19" t="s">
        <v>375</v>
      </c>
      <c r="B190" s="18" t="s">
        <v>15</v>
      </c>
      <c r="C190" s="49" t="s">
        <v>376</v>
      </c>
      <c r="D190" s="49" t="s">
        <v>372</v>
      </c>
      <c r="E190" s="17" t="s">
        <v>310</v>
      </c>
      <c r="F190" s="56">
        <v>752.82</v>
      </c>
      <c r="G190" s="21">
        <v>1.5</v>
      </c>
      <c r="H190" s="8"/>
      <c r="I190" s="8"/>
      <c r="J190" s="8"/>
      <c r="K190" s="8"/>
      <c r="L190" s="8"/>
      <c r="M190" s="8"/>
      <c r="N190" s="8"/>
    </row>
    <row r="191" spans="1:14" s="55" customFormat="1" ht="31.5" hidden="1" customHeight="1" x14ac:dyDescent="0.25">
      <c r="A191" s="19" t="s">
        <v>377</v>
      </c>
      <c r="B191" s="18" t="s">
        <v>15</v>
      </c>
      <c r="C191" s="49" t="s">
        <v>378</v>
      </c>
      <c r="D191" s="49" t="s">
        <v>372</v>
      </c>
      <c r="E191" s="17" t="s">
        <v>310</v>
      </c>
      <c r="F191" s="56">
        <v>752.82</v>
      </c>
      <c r="G191" s="21">
        <v>1.5</v>
      </c>
      <c r="H191" s="8"/>
      <c r="I191" s="8"/>
      <c r="J191" s="8"/>
      <c r="K191" s="8"/>
      <c r="L191" s="8"/>
      <c r="M191" s="8"/>
      <c r="N191" s="8"/>
    </row>
    <row r="192" spans="1:14" s="55" customFormat="1" ht="31.5" hidden="1" customHeight="1" x14ac:dyDescent="0.25">
      <c r="A192" s="19" t="s">
        <v>379</v>
      </c>
      <c r="B192" s="18" t="s">
        <v>12</v>
      </c>
      <c r="C192" s="49" t="s">
        <v>380</v>
      </c>
      <c r="D192" s="49" t="s">
        <v>372</v>
      </c>
      <c r="E192" s="17" t="s">
        <v>310</v>
      </c>
      <c r="F192" s="56">
        <v>752.82</v>
      </c>
      <c r="G192" s="21">
        <v>1.5</v>
      </c>
      <c r="H192" s="8"/>
      <c r="I192" s="8"/>
      <c r="J192" s="8"/>
      <c r="K192" s="8"/>
      <c r="L192" s="8"/>
      <c r="M192" s="8"/>
      <c r="N192" s="8"/>
    </row>
    <row r="193" spans="1:14" s="55" customFormat="1" ht="31.5" hidden="1" customHeight="1" x14ac:dyDescent="0.25">
      <c r="A193" s="19" t="s">
        <v>381</v>
      </c>
      <c r="B193" s="18" t="s">
        <v>15</v>
      </c>
      <c r="C193" s="49" t="s">
        <v>382</v>
      </c>
      <c r="D193" s="49" t="s">
        <v>372</v>
      </c>
      <c r="E193" s="17" t="s">
        <v>310</v>
      </c>
      <c r="F193" s="56">
        <v>752.82</v>
      </c>
      <c r="G193" s="21">
        <v>1.5</v>
      </c>
      <c r="H193" s="8"/>
      <c r="I193" s="8"/>
      <c r="J193" s="8"/>
      <c r="K193" s="8"/>
      <c r="L193" s="8"/>
      <c r="M193" s="8"/>
      <c r="N193" s="8"/>
    </row>
    <row r="194" spans="1:14" s="55" customFormat="1" ht="31.5" hidden="1" customHeight="1" x14ac:dyDescent="0.25">
      <c r="A194" s="19" t="s">
        <v>383</v>
      </c>
      <c r="B194" s="18" t="s">
        <v>15</v>
      </c>
      <c r="C194" s="49" t="s">
        <v>384</v>
      </c>
      <c r="D194" s="49" t="s">
        <v>372</v>
      </c>
      <c r="E194" s="17" t="s">
        <v>310</v>
      </c>
      <c r="F194" s="56">
        <v>752.82</v>
      </c>
      <c r="G194" s="21">
        <v>1.5</v>
      </c>
      <c r="H194" s="8"/>
      <c r="I194" s="8"/>
      <c r="J194" s="8"/>
      <c r="K194" s="8"/>
      <c r="L194" s="8"/>
      <c r="M194" s="8"/>
      <c r="N194" s="8"/>
    </row>
    <row r="195" spans="1:14" s="55" customFormat="1" ht="31.5" hidden="1" customHeight="1" x14ac:dyDescent="0.25">
      <c r="A195" s="19" t="s">
        <v>385</v>
      </c>
      <c r="B195" s="18" t="s">
        <v>15</v>
      </c>
      <c r="C195" s="18" t="s">
        <v>386</v>
      </c>
      <c r="D195" s="49" t="s">
        <v>372</v>
      </c>
      <c r="E195" s="17" t="s">
        <v>310</v>
      </c>
      <c r="F195" s="56">
        <v>752.82</v>
      </c>
      <c r="G195" s="21">
        <v>1.5</v>
      </c>
      <c r="H195" s="8"/>
      <c r="I195" s="8"/>
      <c r="J195" s="8"/>
      <c r="K195" s="8"/>
      <c r="L195" s="8"/>
      <c r="M195" s="8"/>
      <c r="N195" s="8"/>
    </row>
    <row r="196" spans="1:14" s="55" customFormat="1" ht="31.5" hidden="1" customHeight="1" x14ac:dyDescent="0.25">
      <c r="A196" s="19" t="s">
        <v>387</v>
      </c>
      <c r="B196" s="18" t="s">
        <v>15</v>
      </c>
      <c r="C196" s="49" t="s">
        <v>388</v>
      </c>
      <c r="D196" s="49" t="s">
        <v>372</v>
      </c>
      <c r="E196" s="17" t="s">
        <v>310</v>
      </c>
      <c r="F196" s="56">
        <v>752.82</v>
      </c>
      <c r="G196" s="21">
        <v>1.5</v>
      </c>
      <c r="H196" s="8"/>
      <c r="I196" s="8"/>
      <c r="J196" s="8"/>
      <c r="K196" s="8"/>
      <c r="L196" s="8"/>
      <c r="M196" s="8"/>
      <c r="N196" s="8"/>
    </row>
    <row r="197" spans="1:14" s="55" customFormat="1" ht="31.5" hidden="1" customHeight="1" x14ac:dyDescent="0.25">
      <c r="A197" s="19" t="s">
        <v>389</v>
      </c>
      <c r="B197" s="18" t="s">
        <v>15</v>
      </c>
      <c r="C197" s="49" t="s">
        <v>390</v>
      </c>
      <c r="D197" s="49" t="s">
        <v>372</v>
      </c>
      <c r="E197" s="17" t="s">
        <v>310</v>
      </c>
      <c r="F197" s="56">
        <v>752.82</v>
      </c>
      <c r="G197" s="21">
        <v>1.5</v>
      </c>
      <c r="H197" s="8"/>
      <c r="I197" s="8"/>
      <c r="J197" s="8"/>
      <c r="K197" s="8"/>
      <c r="L197" s="8"/>
      <c r="M197" s="8"/>
      <c r="N197" s="8"/>
    </row>
    <row r="198" spans="1:14" s="55" customFormat="1" ht="31.5" hidden="1" customHeight="1" x14ac:dyDescent="0.25">
      <c r="A198" s="19" t="s">
        <v>391</v>
      </c>
      <c r="B198" s="18" t="s">
        <v>15</v>
      </c>
      <c r="C198" s="49" t="s">
        <v>392</v>
      </c>
      <c r="D198" s="49" t="s">
        <v>372</v>
      </c>
      <c r="E198" s="17" t="s">
        <v>310</v>
      </c>
      <c r="F198" s="56">
        <v>752.82</v>
      </c>
      <c r="G198" s="21">
        <v>1.5</v>
      </c>
      <c r="H198" s="8"/>
      <c r="I198" s="8"/>
      <c r="J198" s="8"/>
      <c r="K198" s="8"/>
      <c r="L198" s="8"/>
      <c r="M198" s="8"/>
      <c r="N198" s="8"/>
    </row>
    <row r="199" spans="1:14" s="55" customFormat="1" ht="31.5" hidden="1" customHeight="1" x14ac:dyDescent="0.25">
      <c r="A199" s="19" t="s">
        <v>393</v>
      </c>
      <c r="B199" s="18" t="s">
        <v>15</v>
      </c>
      <c r="C199" s="49" t="s">
        <v>394</v>
      </c>
      <c r="D199" s="49" t="s">
        <v>372</v>
      </c>
      <c r="E199" s="17" t="s">
        <v>310</v>
      </c>
      <c r="F199" s="56">
        <v>752.82</v>
      </c>
      <c r="G199" s="21">
        <v>1.5</v>
      </c>
      <c r="H199" s="8"/>
      <c r="I199" s="8"/>
      <c r="J199" s="8"/>
      <c r="K199" s="8"/>
      <c r="L199" s="8"/>
      <c r="M199" s="8"/>
      <c r="N199" s="8"/>
    </row>
    <row r="200" spans="1:14" s="55" customFormat="1" ht="31.5" hidden="1" customHeight="1" x14ac:dyDescent="0.25">
      <c r="A200" s="19" t="s">
        <v>395</v>
      </c>
      <c r="B200" s="18" t="s">
        <v>12</v>
      </c>
      <c r="C200" s="49" t="s">
        <v>396</v>
      </c>
      <c r="D200" s="49" t="s">
        <v>372</v>
      </c>
      <c r="E200" s="17" t="s">
        <v>310</v>
      </c>
      <c r="F200" s="56">
        <v>752.82</v>
      </c>
      <c r="G200" s="21">
        <v>1.5</v>
      </c>
      <c r="H200" s="8"/>
      <c r="I200" s="8"/>
      <c r="J200" s="8"/>
      <c r="K200" s="8"/>
      <c r="L200" s="8"/>
      <c r="M200" s="8"/>
      <c r="N200" s="8"/>
    </row>
    <row r="201" spans="1:14" s="55" customFormat="1" ht="31.5" hidden="1" customHeight="1" x14ac:dyDescent="0.25">
      <c r="A201" s="19" t="s">
        <v>397</v>
      </c>
      <c r="B201" s="18" t="s">
        <v>15</v>
      </c>
      <c r="C201" s="49" t="s">
        <v>398</v>
      </c>
      <c r="D201" s="49" t="s">
        <v>372</v>
      </c>
      <c r="E201" s="17" t="s">
        <v>310</v>
      </c>
      <c r="F201" s="56">
        <v>752.82</v>
      </c>
      <c r="G201" s="21">
        <v>1.5</v>
      </c>
      <c r="H201" s="8"/>
      <c r="I201" s="8"/>
      <c r="J201" s="8"/>
      <c r="K201" s="8"/>
      <c r="L201" s="8"/>
      <c r="M201" s="8"/>
      <c r="N201" s="8"/>
    </row>
    <row r="202" spans="1:14" s="55" customFormat="1" ht="31.5" hidden="1" customHeight="1" x14ac:dyDescent="0.25">
      <c r="A202" s="19" t="s">
        <v>399</v>
      </c>
      <c r="B202" s="18" t="s">
        <v>12</v>
      </c>
      <c r="C202" s="49" t="s">
        <v>400</v>
      </c>
      <c r="D202" s="49" t="s">
        <v>372</v>
      </c>
      <c r="E202" s="17" t="s">
        <v>310</v>
      </c>
      <c r="F202" s="56">
        <v>752.82</v>
      </c>
      <c r="G202" s="21">
        <v>1.5</v>
      </c>
      <c r="H202" s="8"/>
      <c r="I202" s="8"/>
      <c r="J202" s="8"/>
      <c r="K202" s="8"/>
      <c r="L202" s="8"/>
      <c r="M202" s="8"/>
      <c r="N202" s="8"/>
    </row>
    <row r="203" spans="1:14" s="55" customFormat="1" ht="31.5" hidden="1" customHeight="1" x14ac:dyDescent="0.25">
      <c r="A203" s="19" t="s">
        <v>401</v>
      </c>
      <c r="B203" s="18" t="s">
        <v>12</v>
      </c>
      <c r="C203" s="18" t="s">
        <v>402</v>
      </c>
      <c r="D203" s="49" t="s">
        <v>372</v>
      </c>
      <c r="E203" s="17" t="s">
        <v>310</v>
      </c>
      <c r="F203" s="56">
        <v>752.82</v>
      </c>
      <c r="G203" s="21">
        <v>1.5</v>
      </c>
      <c r="H203" s="8"/>
      <c r="I203" s="8"/>
      <c r="J203" s="8"/>
      <c r="K203" s="8"/>
      <c r="L203" s="8"/>
      <c r="M203" s="8"/>
      <c r="N203" s="8"/>
    </row>
    <row r="204" spans="1:14" s="55" customFormat="1" ht="31.5" hidden="1" customHeight="1" x14ac:dyDescent="0.25">
      <c r="A204" s="19" t="s">
        <v>403</v>
      </c>
      <c r="B204" s="18" t="s">
        <v>15</v>
      </c>
      <c r="C204" s="49" t="s">
        <v>404</v>
      </c>
      <c r="D204" s="49" t="s">
        <v>372</v>
      </c>
      <c r="E204" s="17" t="s">
        <v>310</v>
      </c>
      <c r="F204" s="56">
        <v>752.82</v>
      </c>
      <c r="G204" s="21">
        <v>1.5</v>
      </c>
      <c r="H204" s="8"/>
      <c r="I204" s="8"/>
      <c r="J204" s="8"/>
      <c r="K204" s="8"/>
      <c r="L204" s="8"/>
      <c r="M204" s="8"/>
      <c r="N204" s="8"/>
    </row>
    <row r="205" spans="1:14" s="55" customFormat="1" ht="31.5" hidden="1" customHeight="1" x14ac:dyDescent="0.25">
      <c r="A205" s="19" t="s">
        <v>405</v>
      </c>
      <c r="B205" s="18" t="s">
        <v>15</v>
      </c>
      <c r="C205" s="49" t="s">
        <v>406</v>
      </c>
      <c r="D205" s="49" t="s">
        <v>372</v>
      </c>
      <c r="E205" s="17" t="s">
        <v>310</v>
      </c>
      <c r="F205" s="56">
        <v>752.82</v>
      </c>
      <c r="G205" s="21">
        <v>1.5</v>
      </c>
      <c r="H205" s="8"/>
      <c r="I205" s="8"/>
      <c r="J205" s="8"/>
      <c r="K205" s="8"/>
      <c r="L205" s="8"/>
      <c r="M205" s="8"/>
      <c r="N205" s="8"/>
    </row>
    <row r="206" spans="1:14" s="55" customFormat="1" ht="31.5" hidden="1" customHeight="1" x14ac:dyDescent="0.25">
      <c r="A206" s="19" t="s">
        <v>407</v>
      </c>
      <c r="B206" s="18" t="s">
        <v>15</v>
      </c>
      <c r="C206" s="49" t="s">
        <v>408</v>
      </c>
      <c r="D206" s="49" t="s">
        <v>372</v>
      </c>
      <c r="E206" s="17" t="s">
        <v>310</v>
      </c>
      <c r="F206" s="56">
        <v>752.82</v>
      </c>
      <c r="G206" s="21">
        <v>1.5</v>
      </c>
      <c r="H206" s="8"/>
      <c r="I206" s="8"/>
      <c r="J206" s="8"/>
      <c r="K206" s="8"/>
      <c r="L206" s="8"/>
      <c r="M206" s="8"/>
      <c r="N206" s="8"/>
    </row>
    <row r="207" spans="1:14" s="55" customFormat="1" ht="31.5" hidden="1" customHeight="1" x14ac:dyDescent="0.25">
      <c r="A207" s="19" t="s">
        <v>409</v>
      </c>
      <c r="B207" s="18" t="s">
        <v>15</v>
      </c>
      <c r="C207" s="49" t="s">
        <v>410</v>
      </c>
      <c r="D207" s="49" t="s">
        <v>372</v>
      </c>
      <c r="E207" s="17" t="s">
        <v>310</v>
      </c>
      <c r="F207" s="56">
        <v>752.82</v>
      </c>
      <c r="G207" s="21">
        <v>1.5</v>
      </c>
      <c r="H207" s="8"/>
      <c r="I207" s="8"/>
      <c r="J207" s="8"/>
      <c r="K207" s="8"/>
      <c r="L207" s="8"/>
      <c r="M207" s="8"/>
      <c r="N207" s="8"/>
    </row>
    <row r="208" spans="1:14" s="55" customFormat="1" ht="31.5" hidden="1" customHeight="1" x14ac:dyDescent="0.25">
      <c r="A208" s="19" t="s">
        <v>411</v>
      </c>
      <c r="B208" s="18" t="s">
        <v>15</v>
      </c>
      <c r="C208" s="49" t="s">
        <v>412</v>
      </c>
      <c r="D208" s="49" t="s">
        <v>372</v>
      </c>
      <c r="E208" s="17" t="s">
        <v>310</v>
      </c>
      <c r="F208" s="56">
        <v>752.82</v>
      </c>
      <c r="G208" s="21">
        <v>1.5</v>
      </c>
      <c r="H208" s="8"/>
      <c r="I208" s="8"/>
      <c r="J208" s="8"/>
      <c r="K208" s="8"/>
      <c r="L208" s="8"/>
      <c r="M208" s="8"/>
      <c r="N208" s="8"/>
    </row>
    <row r="209" spans="1:7" ht="31.5" hidden="1" customHeight="1" x14ac:dyDescent="0.25">
      <c r="A209" s="19" t="s">
        <v>413</v>
      </c>
      <c r="B209" s="18" t="s">
        <v>139</v>
      </c>
      <c r="C209" s="49" t="s">
        <v>414</v>
      </c>
      <c r="D209" s="49" t="s">
        <v>286</v>
      </c>
      <c r="E209" s="17" t="s">
        <v>310</v>
      </c>
      <c r="F209" s="57">
        <v>1275.79</v>
      </c>
      <c r="G209" s="21">
        <v>2.5</v>
      </c>
    </row>
    <row r="210" spans="1:7" ht="31.5" hidden="1" customHeight="1" x14ac:dyDescent="0.25">
      <c r="A210" s="44" t="s">
        <v>126</v>
      </c>
      <c r="B210" s="18" t="s">
        <v>7</v>
      </c>
      <c r="C210" s="36" t="s">
        <v>127</v>
      </c>
      <c r="D210" s="36" t="s">
        <v>372</v>
      </c>
      <c r="E210" s="50" t="s">
        <v>99</v>
      </c>
      <c r="F210" s="20">
        <v>606.26</v>
      </c>
      <c r="G210" s="21">
        <v>1.5</v>
      </c>
    </row>
    <row r="211" spans="1:7" ht="31.5" hidden="1" customHeight="1" x14ac:dyDescent="0.25">
      <c r="A211" s="44" t="s">
        <v>233</v>
      </c>
      <c r="B211" s="18" t="s">
        <v>15</v>
      </c>
      <c r="C211" s="36" t="s">
        <v>234</v>
      </c>
      <c r="D211" s="36" t="s">
        <v>372</v>
      </c>
      <c r="E211" s="50" t="s">
        <v>99</v>
      </c>
      <c r="F211" s="20">
        <v>606.26</v>
      </c>
      <c r="G211" s="21">
        <v>1.5</v>
      </c>
    </row>
    <row r="212" spans="1:7" ht="31.5" hidden="1" customHeight="1" x14ac:dyDescent="0.25">
      <c r="A212" s="44" t="s">
        <v>415</v>
      </c>
      <c r="B212" s="18" t="s">
        <v>15</v>
      </c>
      <c r="C212" s="36" t="s">
        <v>416</v>
      </c>
      <c r="D212" s="36" t="s">
        <v>372</v>
      </c>
      <c r="E212" s="50" t="s">
        <v>99</v>
      </c>
      <c r="F212" s="20">
        <v>606.26</v>
      </c>
      <c r="G212" s="21">
        <v>1.5</v>
      </c>
    </row>
    <row r="213" spans="1:7" ht="31.5" hidden="1" customHeight="1" x14ac:dyDescent="0.25">
      <c r="A213" s="44" t="s">
        <v>417</v>
      </c>
      <c r="B213" s="18" t="s">
        <v>12</v>
      </c>
      <c r="C213" s="36" t="s">
        <v>418</v>
      </c>
      <c r="D213" s="36" t="s">
        <v>372</v>
      </c>
      <c r="E213" s="50" t="s">
        <v>99</v>
      </c>
      <c r="F213" s="20">
        <v>606.26</v>
      </c>
      <c r="G213" s="21">
        <v>1.5</v>
      </c>
    </row>
    <row r="214" spans="1:7" ht="31.5" hidden="1" customHeight="1" x14ac:dyDescent="0.25">
      <c r="A214" s="44" t="s">
        <v>194</v>
      </c>
      <c r="B214" s="18" t="s">
        <v>7</v>
      </c>
      <c r="C214" s="36" t="s">
        <v>195</v>
      </c>
      <c r="D214" s="36" t="s">
        <v>419</v>
      </c>
      <c r="E214" s="50" t="s">
        <v>99</v>
      </c>
      <c r="F214" s="58">
        <v>2140.71</v>
      </c>
      <c r="G214" s="21">
        <v>3.5</v>
      </c>
    </row>
    <row r="215" spans="1:7" ht="31.5" hidden="1" customHeight="1" x14ac:dyDescent="0.25">
      <c r="A215" s="44" t="s">
        <v>92</v>
      </c>
      <c r="B215" s="18" t="s">
        <v>15</v>
      </c>
      <c r="C215" s="36" t="s">
        <v>93</v>
      </c>
      <c r="D215" s="36" t="s">
        <v>419</v>
      </c>
      <c r="E215" s="50" t="s">
        <v>99</v>
      </c>
      <c r="F215" s="58">
        <v>2140.71</v>
      </c>
      <c r="G215" s="21">
        <v>3.5</v>
      </c>
    </row>
    <row r="216" spans="1:7" ht="31.5" hidden="1" customHeight="1" x14ac:dyDescent="0.25">
      <c r="A216" s="44" t="s">
        <v>192</v>
      </c>
      <c r="B216" s="18" t="s">
        <v>15</v>
      </c>
      <c r="C216" s="36" t="s">
        <v>193</v>
      </c>
      <c r="D216" s="36" t="s">
        <v>419</v>
      </c>
      <c r="E216" s="50" t="s">
        <v>99</v>
      </c>
      <c r="F216" s="58">
        <v>2140.71</v>
      </c>
      <c r="G216" s="21">
        <v>3.5</v>
      </c>
    </row>
    <row r="217" spans="1:7" ht="31.5" hidden="1" customHeight="1" x14ac:dyDescent="0.25">
      <c r="A217" s="22" t="s">
        <v>167</v>
      </c>
      <c r="B217" s="18" t="s">
        <v>7</v>
      </c>
      <c r="C217" s="18" t="s">
        <v>168</v>
      </c>
      <c r="D217" s="36" t="s">
        <v>419</v>
      </c>
      <c r="E217" s="50" t="s">
        <v>99</v>
      </c>
      <c r="F217" s="58">
        <v>2140.71</v>
      </c>
      <c r="G217" s="21">
        <v>3.5</v>
      </c>
    </row>
    <row r="218" spans="1:7" ht="31.5" hidden="1" customHeight="1" x14ac:dyDescent="0.25">
      <c r="A218" s="44" t="s">
        <v>170</v>
      </c>
      <c r="B218" s="18" t="s">
        <v>15</v>
      </c>
      <c r="C218" s="36" t="s">
        <v>171</v>
      </c>
      <c r="D218" s="36" t="s">
        <v>419</v>
      </c>
      <c r="E218" s="50" t="s">
        <v>99</v>
      </c>
      <c r="F218" s="58">
        <v>2140.71</v>
      </c>
      <c r="G218" s="21">
        <v>3.5</v>
      </c>
    </row>
    <row r="219" spans="1:7" ht="31.5" hidden="1" customHeight="1" x14ac:dyDescent="0.25">
      <c r="A219" s="44" t="s">
        <v>214</v>
      </c>
      <c r="B219" s="18" t="s">
        <v>15</v>
      </c>
      <c r="C219" s="36" t="s">
        <v>215</v>
      </c>
      <c r="D219" s="36" t="s">
        <v>419</v>
      </c>
      <c r="E219" s="50" t="s">
        <v>99</v>
      </c>
      <c r="F219" s="58">
        <v>2140.71</v>
      </c>
      <c r="G219" s="21">
        <v>3.5</v>
      </c>
    </row>
    <row r="220" spans="1:7" ht="31.5" hidden="1" customHeight="1" x14ac:dyDescent="0.25">
      <c r="A220" s="44" t="s">
        <v>94</v>
      </c>
      <c r="B220" s="18" t="s">
        <v>15</v>
      </c>
      <c r="C220" s="36" t="s">
        <v>95</v>
      </c>
      <c r="D220" s="36" t="s">
        <v>419</v>
      </c>
      <c r="E220" s="50" t="s">
        <v>99</v>
      </c>
      <c r="F220" s="58">
        <v>2140.71</v>
      </c>
      <c r="G220" s="21">
        <v>3.5</v>
      </c>
    </row>
    <row r="221" spans="1:7" ht="31.5" hidden="1" customHeight="1" x14ac:dyDescent="0.25">
      <c r="A221" s="44" t="s">
        <v>420</v>
      </c>
      <c r="B221" s="18" t="s">
        <v>12</v>
      </c>
      <c r="C221" s="36" t="s">
        <v>421</v>
      </c>
      <c r="D221" s="36" t="s">
        <v>419</v>
      </c>
      <c r="E221" s="50" t="s">
        <v>99</v>
      </c>
      <c r="F221" s="58">
        <v>2140.71</v>
      </c>
      <c r="G221" s="21">
        <v>3.5</v>
      </c>
    </row>
    <row r="222" spans="1:7" ht="31.5" hidden="1" customHeight="1" x14ac:dyDescent="0.25">
      <c r="A222" s="44" t="s">
        <v>422</v>
      </c>
      <c r="B222" s="18" t="s">
        <v>7</v>
      </c>
      <c r="C222" s="18" t="s">
        <v>423</v>
      </c>
      <c r="D222" s="36" t="s">
        <v>419</v>
      </c>
      <c r="E222" s="50" t="s">
        <v>99</v>
      </c>
      <c r="F222" s="58">
        <v>2140.71</v>
      </c>
      <c r="G222" s="21">
        <v>3.5</v>
      </c>
    </row>
    <row r="223" spans="1:7" ht="31.5" hidden="1" customHeight="1" x14ac:dyDescent="0.25">
      <c r="A223" s="44" t="s">
        <v>424</v>
      </c>
      <c r="B223" s="18" t="s">
        <v>15</v>
      </c>
      <c r="C223" s="18" t="s">
        <v>425</v>
      </c>
      <c r="D223" s="36" t="s">
        <v>419</v>
      </c>
      <c r="E223" s="50" t="s">
        <v>99</v>
      </c>
      <c r="F223" s="58">
        <v>2140.71</v>
      </c>
      <c r="G223" s="21">
        <v>3.5</v>
      </c>
    </row>
    <row r="224" spans="1:7" ht="31.5" hidden="1" customHeight="1" x14ac:dyDescent="0.25">
      <c r="A224" s="44" t="s">
        <v>426</v>
      </c>
      <c r="B224" s="18" t="s">
        <v>15</v>
      </c>
      <c r="C224" s="18" t="s">
        <v>427</v>
      </c>
      <c r="D224" s="36" t="s">
        <v>419</v>
      </c>
      <c r="E224" s="50" t="s">
        <v>99</v>
      </c>
      <c r="F224" s="58">
        <v>2140.71</v>
      </c>
      <c r="G224" s="21">
        <v>3.5</v>
      </c>
    </row>
    <row r="225" spans="1:7" ht="31.5" hidden="1" customHeight="1" x14ac:dyDescent="0.25">
      <c r="A225" s="44" t="s">
        <v>428</v>
      </c>
      <c r="B225" s="18" t="s">
        <v>15</v>
      </c>
      <c r="C225" s="18" t="s">
        <v>429</v>
      </c>
      <c r="D225" s="36" t="s">
        <v>419</v>
      </c>
      <c r="E225" s="50" t="s">
        <v>99</v>
      </c>
      <c r="F225" s="58">
        <v>2140.71</v>
      </c>
      <c r="G225" s="21">
        <v>3.5</v>
      </c>
    </row>
    <row r="226" spans="1:7" ht="31.5" hidden="1" customHeight="1" x14ac:dyDescent="0.25">
      <c r="A226" s="44" t="s">
        <v>430</v>
      </c>
      <c r="B226" s="18" t="s">
        <v>7</v>
      </c>
      <c r="C226" s="18" t="s">
        <v>431</v>
      </c>
      <c r="D226" s="16" t="s">
        <v>337</v>
      </c>
      <c r="E226" s="50" t="s">
        <v>99</v>
      </c>
      <c r="F226" s="58">
        <v>752.82</v>
      </c>
      <c r="G226" s="21">
        <v>1.5</v>
      </c>
    </row>
    <row r="227" spans="1:7" ht="32.25" hidden="1" customHeight="1" x14ac:dyDescent="0.25">
      <c r="A227" s="44" t="s">
        <v>432</v>
      </c>
      <c r="B227" s="18" t="s">
        <v>15</v>
      </c>
      <c r="C227" s="18" t="s">
        <v>433</v>
      </c>
      <c r="D227" s="16" t="s">
        <v>337</v>
      </c>
      <c r="E227" s="50" t="s">
        <v>99</v>
      </c>
      <c r="F227" s="58">
        <v>752.82</v>
      </c>
      <c r="G227" s="21">
        <v>1.5</v>
      </c>
    </row>
    <row r="228" spans="1:7" ht="31.5" hidden="1" customHeight="1" x14ac:dyDescent="0.25">
      <c r="A228" s="44" t="s">
        <v>434</v>
      </c>
      <c r="B228" s="18" t="s">
        <v>15</v>
      </c>
      <c r="C228" s="18" t="s">
        <v>435</v>
      </c>
      <c r="D228" s="16" t="s">
        <v>337</v>
      </c>
      <c r="E228" s="50" t="s">
        <v>99</v>
      </c>
      <c r="F228" s="58">
        <v>752.82</v>
      </c>
      <c r="G228" s="21">
        <v>1.5</v>
      </c>
    </row>
    <row r="229" spans="1:7" ht="31.5" hidden="1" customHeight="1" x14ac:dyDescent="0.25">
      <c r="A229" s="44" t="s">
        <v>436</v>
      </c>
      <c r="B229" s="18" t="s">
        <v>7</v>
      </c>
      <c r="C229" s="36" t="s">
        <v>437</v>
      </c>
      <c r="D229" s="16" t="s">
        <v>438</v>
      </c>
      <c r="E229" s="50" t="s">
        <v>99</v>
      </c>
      <c r="F229" s="58">
        <v>1275.79</v>
      </c>
      <c r="G229" s="21">
        <v>2.5</v>
      </c>
    </row>
    <row r="230" spans="1:7" ht="31.5" hidden="1" customHeight="1" x14ac:dyDescent="0.25">
      <c r="A230" s="44" t="s">
        <v>439</v>
      </c>
      <c r="B230" s="18" t="s">
        <v>15</v>
      </c>
      <c r="C230" s="36" t="s">
        <v>440</v>
      </c>
      <c r="D230" s="16" t="s">
        <v>438</v>
      </c>
      <c r="E230" s="50" t="s">
        <v>99</v>
      </c>
      <c r="F230" s="58">
        <v>1275.79</v>
      </c>
      <c r="G230" s="21">
        <v>2.5</v>
      </c>
    </row>
    <row r="231" spans="1:7" ht="33" hidden="1" customHeight="1" x14ac:dyDescent="0.25">
      <c r="A231" s="44" t="s">
        <v>441</v>
      </c>
      <c r="B231" s="18" t="s">
        <v>15</v>
      </c>
      <c r="C231" s="36" t="s">
        <v>442</v>
      </c>
      <c r="D231" s="16" t="s">
        <v>438</v>
      </c>
      <c r="E231" s="50" t="s">
        <v>99</v>
      </c>
      <c r="F231" s="58">
        <v>1275.79</v>
      </c>
      <c r="G231" s="21">
        <v>2.5</v>
      </c>
    </row>
    <row r="232" spans="1:7" ht="31.5" hidden="1" customHeight="1" x14ac:dyDescent="0.25">
      <c r="A232" s="44" t="s">
        <v>443</v>
      </c>
      <c r="B232" s="18" t="s">
        <v>7</v>
      </c>
      <c r="C232" s="36" t="s">
        <v>444</v>
      </c>
      <c r="D232" s="36" t="s">
        <v>445</v>
      </c>
      <c r="E232" s="50" t="s">
        <v>446</v>
      </c>
      <c r="F232" s="58">
        <v>752.82</v>
      </c>
      <c r="G232" s="21">
        <v>1.5</v>
      </c>
    </row>
    <row r="233" spans="1:7" ht="32.25" hidden="1" customHeight="1" x14ac:dyDescent="0.25">
      <c r="A233" s="44" t="s">
        <v>447</v>
      </c>
      <c r="B233" s="18" t="s">
        <v>15</v>
      </c>
      <c r="C233" s="36" t="s">
        <v>448</v>
      </c>
      <c r="D233" s="36" t="s">
        <v>445</v>
      </c>
      <c r="E233" s="50" t="s">
        <v>446</v>
      </c>
      <c r="F233" s="58">
        <v>752.82</v>
      </c>
      <c r="G233" s="21">
        <v>1.5</v>
      </c>
    </row>
    <row r="234" spans="1:7" ht="31.5" hidden="1" customHeight="1" x14ac:dyDescent="0.25">
      <c r="A234" s="44" t="s">
        <v>449</v>
      </c>
      <c r="B234" s="18" t="s">
        <v>15</v>
      </c>
      <c r="C234" s="36" t="s">
        <v>450</v>
      </c>
      <c r="D234" s="36" t="s">
        <v>445</v>
      </c>
      <c r="E234" s="50" t="s">
        <v>446</v>
      </c>
      <c r="F234" s="58">
        <v>752.82</v>
      </c>
      <c r="G234" s="21">
        <v>1.5</v>
      </c>
    </row>
    <row r="235" spans="1:7" ht="31.5" hidden="1" customHeight="1" x14ac:dyDescent="0.25">
      <c r="A235" s="44" t="s">
        <v>451</v>
      </c>
      <c r="B235" s="18" t="s">
        <v>15</v>
      </c>
      <c r="C235" s="36" t="s">
        <v>452</v>
      </c>
      <c r="D235" s="36" t="s">
        <v>445</v>
      </c>
      <c r="E235" s="50" t="s">
        <v>446</v>
      </c>
      <c r="F235" s="58">
        <v>752.82</v>
      </c>
      <c r="G235" s="21">
        <v>1.5</v>
      </c>
    </row>
    <row r="236" spans="1:7" ht="31.5" hidden="1" customHeight="1" x14ac:dyDescent="0.25">
      <c r="A236" s="44" t="s">
        <v>453</v>
      </c>
      <c r="B236" s="18" t="s">
        <v>15</v>
      </c>
      <c r="C236" s="36" t="s">
        <v>454</v>
      </c>
      <c r="D236" s="36" t="s">
        <v>455</v>
      </c>
      <c r="E236" s="50" t="s">
        <v>456</v>
      </c>
      <c r="F236" s="58">
        <f>1031.52+425.26</f>
        <v>1456.78</v>
      </c>
      <c r="G236" s="21">
        <v>3.5</v>
      </c>
    </row>
    <row r="237" spans="1:7" ht="32.25" hidden="1" customHeight="1" x14ac:dyDescent="0.25">
      <c r="A237" s="44" t="s">
        <v>84</v>
      </c>
      <c r="B237" s="18" t="s">
        <v>85</v>
      </c>
      <c r="C237" s="36" t="s">
        <v>86</v>
      </c>
      <c r="D237" s="36" t="s">
        <v>455</v>
      </c>
      <c r="E237" s="50" t="s">
        <v>456</v>
      </c>
      <c r="F237" s="58">
        <f>1031.52+425.26</f>
        <v>1456.78</v>
      </c>
      <c r="G237" s="21">
        <v>3.5</v>
      </c>
    </row>
    <row r="238" spans="1:7" ht="31.5" hidden="1" customHeight="1" x14ac:dyDescent="0.25">
      <c r="A238" s="44" t="s">
        <v>457</v>
      </c>
      <c r="B238" s="18" t="s">
        <v>15</v>
      </c>
      <c r="C238" s="36" t="s">
        <v>458</v>
      </c>
      <c r="D238" s="36" t="s">
        <v>455</v>
      </c>
      <c r="E238" s="50" t="s">
        <v>456</v>
      </c>
      <c r="F238" s="58">
        <f>1031.52+425.26</f>
        <v>1456.78</v>
      </c>
      <c r="G238" s="21">
        <v>3.5</v>
      </c>
    </row>
    <row r="239" spans="1:7" ht="31.5" hidden="1" customHeight="1" x14ac:dyDescent="0.25">
      <c r="A239" s="44" t="s">
        <v>459</v>
      </c>
      <c r="B239" s="18" t="s">
        <v>15</v>
      </c>
      <c r="C239" s="36" t="s">
        <v>460</v>
      </c>
      <c r="D239" s="36" t="s">
        <v>445</v>
      </c>
      <c r="E239" s="50" t="s">
        <v>461</v>
      </c>
      <c r="F239" s="58">
        <v>899.37</v>
      </c>
      <c r="G239" s="21">
        <v>1.5</v>
      </c>
    </row>
    <row r="240" spans="1:7" ht="31.5" hidden="1" customHeight="1" x14ac:dyDescent="0.25">
      <c r="A240" s="44" t="s">
        <v>462</v>
      </c>
      <c r="B240" s="18" t="s">
        <v>7</v>
      </c>
      <c r="C240" s="36" t="s">
        <v>463</v>
      </c>
      <c r="D240" s="36" t="s">
        <v>445</v>
      </c>
      <c r="E240" s="50" t="s">
        <v>461</v>
      </c>
      <c r="F240" s="58">
        <v>899.37</v>
      </c>
      <c r="G240" s="21">
        <v>1.5</v>
      </c>
    </row>
    <row r="241" spans="1:7" ht="33" hidden="1" customHeight="1" x14ac:dyDescent="0.25">
      <c r="A241" s="44" t="s">
        <v>464</v>
      </c>
      <c r="B241" s="18" t="s">
        <v>15</v>
      </c>
      <c r="C241" s="36" t="s">
        <v>465</v>
      </c>
      <c r="D241" s="36" t="s">
        <v>445</v>
      </c>
      <c r="E241" s="50" t="s">
        <v>461</v>
      </c>
      <c r="F241" s="58">
        <v>899.37</v>
      </c>
      <c r="G241" s="21">
        <v>1.5</v>
      </c>
    </row>
    <row r="242" spans="1:7" ht="31.5" hidden="1" customHeight="1" x14ac:dyDescent="0.25">
      <c r="A242" s="44" t="s">
        <v>466</v>
      </c>
      <c r="B242" s="18" t="s">
        <v>15</v>
      </c>
      <c r="C242" s="36" t="s">
        <v>467</v>
      </c>
      <c r="D242" s="36" t="s">
        <v>445</v>
      </c>
      <c r="E242" s="50" t="s">
        <v>461</v>
      </c>
      <c r="F242" s="58">
        <v>899.37</v>
      </c>
      <c r="G242" s="21">
        <v>1.5</v>
      </c>
    </row>
    <row r="243" spans="1:7" ht="31.5" hidden="1" customHeight="1" x14ac:dyDescent="0.25">
      <c r="A243" s="44" t="s">
        <v>468</v>
      </c>
      <c r="B243" s="18" t="s">
        <v>15</v>
      </c>
      <c r="C243" s="36" t="s">
        <v>469</v>
      </c>
      <c r="D243" s="36" t="s">
        <v>445</v>
      </c>
      <c r="E243" s="50" t="s">
        <v>461</v>
      </c>
      <c r="F243" s="58">
        <v>899.37</v>
      </c>
      <c r="G243" s="21">
        <v>1.5</v>
      </c>
    </row>
    <row r="244" spans="1:7" ht="31.5" hidden="1" customHeight="1" x14ac:dyDescent="0.25">
      <c r="A244" s="44" t="s">
        <v>470</v>
      </c>
      <c r="B244" s="18" t="s">
        <v>7</v>
      </c>
      <c r="C244" s="36" t="s">
        <v>471</v>
      </c>
      <c r="D244" s="36" t="s">
        <v>472</v>
      </c>
      <c r="E244" s="50" t="s">
        <v>461</v>
      </c>
      <c r="F244" s="58">
        <v>1275.79</v>
      </c>
      <c r="G244" s="21">
        <v>2.5</v>
      </c>
    </row>
    <row r="245" spans="1:7" ht="30" hidden="1" customHeight="1" x14ac:dyDescent="0.25">
      <c r="A245" s="60" t="s">
        <v>473</v>
      </c>
      <c r="B245" s="18" t="s">
        <v>15</v>
      </c>
      <c r="C245" s="36" t="s">
        <v>474</v>
      </c>
      <c r="D245" s="36" t="s">
        <v>472</v>
      </c>
      <c r="E245" s="50" t="s">
        <v>461</v>
      </c>
      <c r="F245" s="58">
        <v>1275.79</v>
      </c>
      <c r="G245" s="21">
        <v>2.5</v>
      </c>
    </row>
    <row r="246" spans="1:7" ht="30" hidden="1" customHeight="1" x14ac:dyDescent="0.25">
      <c r="A246" s="60" t="s">
        <v>475</v>
      </c>
      <c r="B246" s="18" t="s">
        <v>15</v>
      </c>
      <c r="C246" s="36" t="s">
        <v>476</v>
      </c>
      <c r="D246" s="36" t="s">
        <v>472</v>
      </c>
      <c r="E246" s="50" t="s">
        <v>461</v>
      </c>
      <c r="F246" s="58">
        <v>1275.79</v>
      </c>
      <c r="G246" s="21">
        <v>2.5</v>
      </c>
    </row>
    <row r="247" spans="1:7" ht="30" hidden="1" customHeight="1" x14ac:dyDescent="0.25">
      <c r="A247" s="60" t="s">
        <v>477</v>
      </c>
      <c r="B247" s="18" t="s">
        <v>15</v>
      </c>
      <c r="C247" s="36" t="s">
        <v>478</v>
      </c>
      <c r="D247" s="36" t="s">
        <v>472</v>
      </c>
      <c r="E247" s="50" t="s">
        <v>461</v>
      </c>
      <c r="F247" s="58">
        <v>1275.79</v>
      </c>
      <c r="G247" s="21">
        <v>2.5</v>
      </c>
    </row>
    <row r="248" spans="1:7" ht="30" hidden="1" customHeight="1" x14ac:dyDescent="0.25">
      <c r="A248" s="60" t="s">
        <v>479</v>
      </c>
      <c r="B248" s="18" t="s">
        <v>15</v>
      </c>
      <c r="C248" s="36" t="s">
        <v>480</v>
      </c>
      <c r="D248" s="61" t="s">
        <v>481</v>
      </c>
      <c r="E248" s="17" t="s">
        <v>41</v>
      </c>
      <c r="F248" s="58">
        <v>606.26</v>
      </c>
      <c r="G248" s="21">
        <v>1.5</v>
      </c>
    </row>
    <row r="249" spans="1:7" ht="30" hidden="1" customHeight="1" x14ac:dyDescent="0.25">
      <c r="A249" s="60" t="s">
        <v>44</v>
      </c>
      <c r="B249" s="18" t="s">
        <v>15</v>
      </c>
      <c r="C249" s="36" t="s">
        <v>45</v>
      </c>
      <c r="D249" s="61" t="s">
        <v>481</v>
      </c>
      <c r="E249" s="17" t="s">
        <v>41</v>
      </c>
      <c r="F249" s="58">
        <v>606.26</v>
      </c>
      <c r="G249" s="21">
        <v>1.5</v>
      </c>
    </row>
    <row r="250" spans="1:7" ht="30" hidden="1" customHeight="1" x14ac:dyDescent="0.25">
      <c r="A250" s="60" t="s">
        <v>482</v>
      </c>
      <c r="B250" s="18" t="s">
        <v>15</v>
      </c>
      <c r="C250" s="36" t="s">
        <v>483</v>
      </c>
      <c r="D250" s="61" t="s">
        <v>481</v>
      </c>
      <c r="E250" s="17" t="s">
        <v>41</v>
      </c>
      <c r="F250" s="58">
        <v>606.26</v>
      </c>
      <c r="G250" s="21">
        <v>1.5</v>
      </c>
    </row>
    <row r="251" spans="1:7" ht="30" hidden="1" customHeight="1" x14ac:dyDescent="0.25">
      <c r="A251" s="60" t="s">
        <v>113</v>
      </c>
      <c r="B251" s="18" t="s">
        <v>7</v>
      </c>
      <c r="C251" s="36" t="s">
        <v>114</v>
      </c>
      <c r="D251" s="61" t="s">
        <v>484</v>
      </c>
      <c r="E251" s="17" t="s">
        <v>461</v>
      </c>
      <c r="F251" s="58">
        <v>2385</v>
      </c>
      <c r="G251" s="21">
        <v>4.5</v>
      </c>
    </row>
    <row r="252" spans="1:7" ht="30" hidden="1" customHeight="1" x14ac:dyDescent="0.25">
      <c r="A252" s="60" t="s">
        <v>485</v>
      </c>
      <c r="B252" s="18" t="s">
        <v>15</v>
      </c>
      <c r="C252" s="36" t="s">
        <v>486</v>
      </c>
      <c r="D252" s="61" t="s">
        <v>484</v>
      </c>
      <c r="E252" s="17" t="s">
        <v>461</v>
      </c>
      <c r="F252" s="58">
        <v>2385</v>
      </c>
      <c r="G252" s="21">
        <v>4.5</v>
      </c>
    </row>
    <row r="253" spans="1:7" ht="30" hidden="1" customHeight="1" x14ac:dyDescent="0.25">
      <c r="A253" s="60" t="s">
        <v>487</v>
      </c>
      <c r="B253" s="18" t="s">
        <v>52</v>
      </c>
      <c r="C253" s="36" t="s">
        <v>488</v>
      </c>
      <c r="D253" s="61" t="s">
        <v>484</v>
      </c>
      <c r="E253" s="17" t="s">
        <v>461</v>
      </c>
      <c r="F253" s="58">
        <f>2385-2385</f>
        <v>0</v>
      </c>
      <c r="G253" s="21"/>
    </row>
    <row r="254" spans="1:7" ht="30" hidden="1" customHeight="1" x14ac:dyDescent="0.25">
      <c r="A254" s="60" t="s">
        <v>489</v>
      </c>
      <c r="B254" s="18" t="s">
        <v>15</v>
      </c>
      <c r="C254" s="36" t="s">
        <v>490</v>
      </c>
      <c r="D254" s="61" t="s">
        <v>484</v>
      </c>
      <c r="E254" s="17" t="s">
        <v>461</v>
      </c>
      <c r="F254" s="58">
        <v>2385</v>
      </c>
      <c r="G254" s="21">
        <v>4.5</v>
      </c>
    </row>
    <row r="255" spans="1:7" ht="30" hidden="1" customHeight="1" x14ac:dyDescent="0.25">
      <c r="A255" s="60" t="s">
        <v>491</v>
      </c>
      <c r="B255" s="18" t="s">
        <v>52</v>
      </c>
      <c r="C255" s="36" t="s">
        <v>492</v>
      </c>
      <c r="D255" s="61" t="s">
        <v>484</v>
      </c>
      <c r="E255" s="17" t="s">
        <v>461</v>
      </c>
      <c r="F255" s="58">
        <v>2385</v>
      </c>
      <c r="G255" s="21">
        <v>4.5</v>
      </c>
    </row>
    <row r="256" spans="1:7" ht="30" hidden="1" customHeight="1" x14ac:dyDescent="0.25">
      <c r="A256" s="60" t="s">
        <v>493</v>
      </c>
      <c r="B256" s="18" t="s">
        <v>15</v>
      </c>
      <c r="C256" s="36" t="s">
        <v>494</v>
      </c>
      <c r="D256" s="61" t="s">
        <v>484</v>
      </c>
      <c r="E256" s="17" t="s">
        <v>461</v>
      </c>
      <c r="F256" s="58">
        <v>2385</v>
      </c>
      <c r="G256" s="21">
        <v>4.5</v>
      </c>
    </row>
    <row r="257" spans="1:7" ht="30" hidden="1" customHeight="1" x14ac:dyDescent="0.25">
      <c r="A257" s="60" t="s">
        <v>495</v>
      </c>
      <c r="B257" s="18" t="s">
        <v>15</v>
      </c>
      <c r="C257" s="36" t="s">
        <v>496</v>
      </c>
      <c r="D257" s="61" t="s">
        <v>484</v>
      </c>
      <c r="E257" s="17" t="s">
        <v>461</v>
      </c>
      <c r="F257" s="58">
        <v>2385</v>
      </c>
      <c r="G257" s="21">
        <v>4.5</v>
      </c>
    </row>
    <row r="258" spans="1:7" ht="30" hidden="1" customHeight="1" x14ac:dyDescent="0.25">
      <c r="A258" s="60" t="s">
        <v>497</v>
      </c>
      <c r="B258" s="18" t="s">
        <v>15</v>
      </c>
      <c r="C258" s="36" t="s">
        <v>498</v>
      </c>
      <c r="D258" s="61" t="s">
        <v>484</v>
      </c>
      <c r="E258" s="17" t="s">
        <v>461</v>
      </c>
      <c r="F258" s="58">
        <v>2385</v>
      </c>
      <c r="G258" s="21">
        <v>4.5</v>
      </c>
    </row>
    <row r="259" spans="1:7" ht="30" hidden="1" customHeight="1" x14ac:dyDescent="0.25">
      <c r="A259" s="60" t="s">
        <v>96</v>
      </c>
      <c r="B259" s="18" t="s">
        <v>7</v>
      </c>
      <c r="C259" s="36" t="s">
        <v>97</v>
      </c>
      <c r="D259" s="61" t="s">
        <v>499</v>
      </c>
      <c r="E259" s="17" t="s">
        <v>461</v>
      </c>
      <c r="F259" s="58">
        <v>1275.79</v>
      </c>
      <c r="G259" s="21">
        <v>2.5</v>
      </c>
    </row>
    <row r="260" spans="1:7" ht="30" hidden="1" customHeight="1" x14ac:dyDescent="0.25">
      <c r="A260" s="60" t="s">
        <v>287</v>
      </c>
      <c r="B260" s="18" t="s">
        <v>15</v>
      </c>
      <c r="C260" s="36" t="s">
        <v>288</v>
      </c>
      <c r="D260" s="61" t="s">
        <v>500</v>
      </c>
      <c r="E260" s="17" t="s">
        <v>461</v>
      </c>
      <c r="F260" s="58">
        <f>1275.79+522.97</f>
        <v>1798.76</v>
      </c>
      <c r="G260" s="21">
        <v>3.5</v>
      </c>
    </row>
    <row r="261" spans="1:7" ht="30" hidden="1" customHeight="1" x14ac:dyDescent="0.25">
      <c r="A261" s="60" t="s">
        <v>104</v>
      </c>
      <c r="B261" s="18" t="s">
        <v>52</v>
      </c>
      <c r="C261" s="36" t="s">
        <v>105</v>
      </c>
      <c r="D261" s="61" t="s">
        <v>499</v>
      </c>
      <c r="E261" s="17" t="s">
        <v>461</v>
      </c>
      <c r="F261" s="58">
        <v>1275.79</v>
      </c>
      <c r="G261" s="21">
        <v>2.5</v>
      </c>
    </row>
    <row r="262" spans="1:7" ht="30" hidden="1" customHeight="1" x14ac:dyDescent="0.25">
      <c r="A262" s="60" t="s">
        <v>277</v>
      </c>
      <c r="B262" s="18" t="s">
        <v>139</v>
      </c>
      <c r="C262" s="36" t="s">
        <v>278</v>
      </c>
      <c r="D262" s="61" t="s">
        <v>499</v>
      </c>
      <c r="E262" s="17" t="s">
        <v>461</v>
      </c>
      <c r="F262" s="58">
        <f>1275.79+522.97</f>
        <v>1798.76</v>
      </c>
      <c r="G262" s="21">
        <v>2.5</v>
      </c>
    </row>
    <row r="263" spans="1:7" ht="30" hidden="1" customHeight="1" x14ac:dyDescent="0.25">
      <c r="A263" s="60" t="s">
        <v>102</v>
      </c>
      <c r="B263" s="18" t="s">
        <v>15</v>
      </c>
      <c r="C263" s="36" t="s">
        <v>103</v>
      </c>
      <c r="D263" s="61" t="s">
        <v>500</v>
      </c>
      <c r="E263" s="17" t="s">
        <v>461</v>
      </c>
      <c r="F263" s="58">
        <v>1275.79</v>
      </c>
      <c r="G263" s="21">
        <v>3.5</v>
      </c>
    </row>
    <row r="264" spans="1:7" ht="30" hidden="1" customHeight="1" x14ac:dyDescent="0.25">
      <c r="A264" s="60" t="s">
        <v>501</v>
      </c>
      <c r="B264" s="18" t="s">
        <v>7</v>
      </c>
      <c r="C264" s="36" t="s">
        <v>502</v>
      </c>
      <c r="D264" s="61" t="s">
        <v>503</v>
      </c>
      <c r="E264" s="17" t="s">
        <v>504</v>
      </c>
      <c r="F264" s="58">
        <v>1798.76</v>
      </c>
      <c r="G264" s="21">
        <v>3.5</v>
      </c>
    </row>
    <row r="265" spans="1:7" ht="30" hidden="1" customHeight="1" x14ac:dyDescent="0.25">
      <c r="A265" s="60" t="s">
        <v>505</v>
      </c>
      <c r="B265" s="18" t="s">
        <v>15</v>
      </c>
      <c r="C265" s="36" t="s">
        <v>506</v>
      </c>
      <c r="D265" s="61" t="s">
        <v>503</v>
      </c>
      <c r="E265" s="17" t="s">
        <v>504</v>
      </c>
      <c r="F265" s="58">
        <v>1798.76</v>
      </c>
      <c r="G265" s="21">
        <v>3.5</v>
      </c>
    </row>
    <row r="266" spans="1:7" ht="30" hidden="1" customHeight="1" x14ac:dyDescent="0.25">
      <c r="A266" s="60" t="s">
        <v>507</v>
      </c>
      <c r="B266" s="18" t="s">
        <v>15</v>
      </c>
      <c r="C266" s="36" t="s">
        <v>508</v>
      </c>
      <c r="D266" s="61" t="s">
        <v>503</v>
      </c>
      <c r="E266" s="17" t="s">
        <v>504</v>
      </c>
      <c r="F266" s="58">
        <v>1798.76</v>
      </c>
      <c r="G266" s="21">
        <v>3.5</v>
      </c>
    </row>
    <row r="267" spans="1:7" ht="30" hidden="1" customHeight="1" x14ac:dyDescent="0.25">
      <c r="A267" s="60" t="s">
        <v>509</v>
      </c>
      <c r="B267" s="18" t="s">
        <v>52</v>
      </c>
      <c r="C267" s="36" t="s">
        <v>510</v>
      </c>
      <c r="D267" s="61" t="s">
        <v>503</v>
      </c>
      <c r="E267" s="17" t="s">
        <v>504</v>
      </c>
      <c r="F267" s="58">
        <v>1798.76</v>
      </c>
      <c r="G267" s="21">
        <v>3.5</v>
      </c>
    </row>
    <row r="268" spans="1:7" ht="30" hidden="1" customHeight="1" x14ac:dyDescent="0.25">
      <c r="A268" s="60" t="s">
        <v>511</v>
      </c>
      <c r="B268" s="18" t="s">
        <v>15</v>
      </c>
      <c r="C268" s="36" t="s">
        <v>512</v>
      </c>
      <c r="D268" s="61" t="s">
        <v>503</v>
      </c>
      <c r="E268" s="17" t="s">
        <v>504</v>
      </c>
      <c r="F268" s="58">
        <v>1798.76</v>
      </c>
      <c r="G268" s="21">
        <v>3.5</v>
      </c>
    </row>
    <row r="269" spans="1:7" ht="30" hidden="1" customHeight="1" x14ac:dyDescent="0.25">
      <c r="A269" s="60" t="s">
        <v>513</v>
      </c>
      <c r="B269" s="18" t="s">
        <v>15</v>
      </c>
      <c r="C269" s="36" t="s">
        <v>514</v>
      </c>
      <c r="D269" s="61" t="s">
        <v>503</v>
      </c>
      <c r="E269" s="17" t="s">
        <v>504</v>
      </c>
      <c r="F269" s="58">
        <v>1798.76</v>
      </c>
      <c r="G269" s="21">
        <v>3.5</v>
      </c>
    </row>
    <row r="270" spans="1:7" ht="30" hidden="1" customHeight="1" x14ac:dyDescent="0.25">
      <c r="A270" s="60" t="s">
        <v>279</v>
      </c>
      <c r="B270" s="18" t="s">
        <v>7</v>
      </c>
      <c r="C270" s="36" t="s">
        <v>280</v>
      </c>
      <c r="D270" s="61" t="s">
        <v>481</v>
      </c>
      <c r="E270" s="17" t="s">
        <v>99</v>
      </c>
      <c r="F270" s="58">
        <v>752.82</v>
      </c>
      <c r="G270" s="21">
        <v>1.5</v>
      </c>
    </row>
    <row r="271" spans="1:7" ht="30" hidden="1" customHeight="1" x14ac:dyDescent="0.25">
      <c r="A271" s="60" t="s">
        <v>126</v>
      </c>
      <c r="B271" s="18" t="s">
        <v>7</v>
      </c>
      <c r="C271" s="36" t="s">
        <v>127</v>
      </c>
      <c r="D271" s="61" t="s">
        <v>481</v>
      </c>
      <c r="E271" s="17" t="s">
        <v>99</v>
      </c>
      <c r="F271" s="58">
        <v>752.82</v>
      </c>
      <c r="G271" s="21">
        <v>1.5</v>
      </c>
    </row>
    <row r="272" spans="1:7" ht="30" hidden="1" customHeight="1" x14ac:dyDescent="0.25">
      <c r="A272" s="60" t="s">
        <v>129</v>
      </c>
      <c r="B272" s="18" t="s">
        <v>15</v>
      </c>
      <c r="C272" s="36" t="s">
        <v>130</v>
      </c>
      <c r="D272" s="61" t="s">
        <v>481</v>
      </c>
      <c r="E272" s="17" t="s">
        <v>99</v>
      </c>
      <c r="F272" s="58">
        <v>752.82</v>
      </c>
      <c r="G272" s="21">
        <v>1.5</v>
      </c>
    </row>
    <row r="273" spans="1:7" ht="30" hidden="1" customHeight="1" x14ac:dyDescent="0.25">
      <c r="A273" s="60" t="s">
        <v>515</v>
      </c>
      <c r="B273" s="18" t="s">
        <v>15</v>
      </c>
      <c r="C273" s="36" t="s">
        <v>516</v>
      </c>
      <c r="D273" s="61" t="s">
        <v>481</v>
      </c>
      <c r="E273" s="17" t="s">
        <v>99</v>
      </c>
      <c r="F273" s="58">
        <v>752.82</v>
      </c>
      <c r="G273" s="21">
        <v>1.5</v>
      </c>
    </row>
    <row r="274" spans="1:7" ht="30" hidden="1" customHeight="1" x14ac:dyDescent="0.25">
      <c r="A274" s="60" t="s">
        <v>322</v>
      </c>
      <c r="B274" s="18" t="s">
        <v>15</v>
      </c>
      <c r="C274" s="36" t="s">
        <v>323</v>
      </c>
      <c r="D274" s="61" t="s">
        <v>481</v>
      </c>
      <c r="E274" s="17" t="s">
        <v>99</v>
      </c>
      <c r="F274" s="58">
        <v>752.82</v>
      </c>
      <c r="G274" s="21">
        <v>1.5</v>
      </c>
    </row>
    <row r="275" spans="1:7" ht="30" hidden="1" customHeight="1" x14ac:dyDescent="0.25">
      <c r="A275" s="60" t="s">
        <v>517</v>
      </c>
      <c r="B275" s="18" t="s">
        <v>15</v>
      </c>
      <c r="C275" s="36" t="s">
        <v>117</v>
      </c>
      <c r="D275" s="61" t="s">
        <v>481</v>
      </c>
      <c r="E275" s="17" t="s">
        <v>99</v>
      </c>
      <c r="F275" s="58">
        <v>752.82</v>
      </c>
      <c r="G275" s="21">
        <v>1.5</v>
      </c>
    </row>
    <row r="276" spans="1:7" ht="30" hidden="1" customHeight="1" x14ac:dyDescent="0.25">
      <c r="A276" s="60" t="s">
        <v>518</v>
      </c>
      <c r="B276" s="18" t="s">
        <v>15</v>
      </c>
      <c r="C276" s="36" t="s">
        <v>519</v>
      </c>
      <c r="D276" s="61" t="s">
        <v>481</v>
      </c>
      <c r="E276" s="17" t="s">
        <v>99</v>
      </c>
      <c r="F276" s="58">
        <v>752.82</v>
      </c>
      <c r="G276" s="21">
        <v>1.5</v>
      </c>
    </row>
    <row r="277" spans="1:7" ht="30" hidden="1" customHeight="1" x14ac:dyDescent="0.25">
      <c r="A277" s="60" t="s">
        <v>520</v>
      </c>
      <c r="B277" s="18" t="s">
        <v>15</v>
      </c>
      <c r="C277" s="36" t="s">
        <v>521</v>
      </c>
      <c r="D277" s="61" t="s">
        <v>481</v>
      </c>
      <c r="E277" s="17" t="s">
        <v>99</v>
      </c>
      <c r="F277" s="58">
        <v>752.82</v>
      </c>
      <c r="G277" s="21">
        <v>1.5</v>
      </c>
    </row>
    <row r="278" spans="1:7" ht="30" hidden="1" customHeight="1" x14ac:dyDescent="0.25">
      <c r="A278" s="60" t="s">
        <v>522</v>
      </c>
      <c r="B278" s="18" t="s">
        <v>15</v>
      </c>
      <c r="C278" s="36" t="s">
        <v>523</v>
      </c>
      <c r="D278" s="61" t="s">
        <v>481</v>
      </c>
      <c r="E278" s="17" t="s">
        <v>99</v>
      </c>
      <c r="F278" s="58">
        <v>752.82</v>
      </c>
      <c r="G278" s="21">
        <v>1.5</v>
      </c>
    </row>
    <row r="279" spans="1:7" ht="30" hidden="1" customHeight="1" x14ac:dyDescent="0.25">
      <c r="A279" s="60" t="s">
        <v>524</v>
      </c>
      <c r="B279" s="36" t="s">
        <v>7</v>
      </c>
      <c r="C279" s="36" t="s">
        <v>525</v>
      </c>
      <c r="D279" s="18" t="s">
        <v>526</v>
      </c>
      <c r="E279" s="17" t="s">
        <v>99</v>
      </c>
      <c r="F279" s="58">
        <v>1583.31</v>
      </c>
      <c r="G279" s="21">
        <v>2.5</v>
      </c>
    </row>
    <row r="280" spans="1:7" ht="30" hidden="1" customHeight="1" x14ac:dyDescent="0.25">
      <c r="A280" s="60" t="s">
        <v>527</v>
      </c>
      <c r="B280" s="36" t="s">
        <v>15</v>
      </c>
      <c r="C280" s="36" t="s">
        <v>528</v>
      </c>
      <c r="D280" s="18" t="s">
        <v>526</v>
      </c>
      <c r="E280" s="17" t="s">
        <v>99</v>
      </c>
      <c r="F280" s="58">
        <v>1583.31</v>
      </c>
      <c r="G280" s="21">
        <v>2.5</v>
      </c>
    </row>
    <row r="281" spans="1:7" ht="30" hidden="1" customHeight="1" x14ac:dyDescent="0.25">
      <c r="A281" s="60" t="s">
        <v>529</v>
      </c>
      <c r="B281" s="18" t="s">
        <v>15</v>
      </c>
      <c r="C281" s="36" t="s">
        <v>530</v>
      </c>
      <c r="D281" s="18" t="s">
        <v>526</v>
      </c>
      <c r="E281" s="17" t="s">
        <v>99</v>
      </c>
      <c r="F281" s="58">
        <v>1583.31</v>
      </c>
      <c r="G281" s="21">
        <v>2.5</v>
      </c>
    </row>
    <row r="282" spans="1:7" ht="30" hidden="1" customHeight="1" x14ac:dyDescent="0.25">
      <c r="A282" s="60" t="s">
        <v>129</v>
      </c>
      <c r="B282" s="18" t="s">
        <v>15</v>
      </c>
      <c r="C282" s="36" t="s">
        <v>130</v>
      </c>
      <c r="D282" s="18" t="s">
        <v>526</v>
      </c>
      <c r="E282" s="17" t="s">
        <v>99</v>
      </c>
      <c r="F282" s="58">
        <v>1583.31</v>
      </c>
      <c r="G282" s="21">
        <v>2.5</v>
      </c>
    </row>
    <row r="283" spans="1:7" ht="30" hidden="1" customHeight="1" x14ac:dyDescent="0.25">
      <c r="A283" s="60" t="s">
        <v>487</v>
      </c>
      <c r="B283" s="18" t="s">
        <v>15</v>
      </c>
      <c r="C283" s="36" t="s">
        <v>488</v>
      </c>
      <c r="D283" s="18" t="s">
        <v>526</v>
      </c>
      <c r="E283" s="17" t="s">
        <v>99</v>
      </c>
      <c r="F283" s="58">
        <v>1583.31</v>
      </c>
      <c r="G283" s="21">
        <v>2.5</v>
      </c>
    </row>
    <row r="284" spans="1:7" ht="30" hidden="1" customHeight="1" x14ac:dyDescent="0.25">
      <c r="A284" s="60" t="s">
        <v>531</v>
      </c>
      <c r="B284" s="18" t="s">
        <v>7</v>
      </c>
      <c r="C284" s="36" t="s">
        <v>532</v>
      </c>
      <c r="D284" s="18" t="s">
        <v>526</v>
      </c>
      <c r="E284" s="17" t="s">
        <v>99</v>
      </c>
      <c r="F284" s="58">
        <v>1583.31</v>
      </c>
      <c r="G284" s="21">
        <v>2.5</v>
      </c>
    </row>
    <row r="285" spans="1:7" ht="30" hidden="1" customHeight="1" x14ac:dyDescent="0.25">
      <c r="A285" s="60" t="s">
        <v>417</v>
      </c>
      <c r="B285" s="18" t="s">
        <v>12</v>
      </c>
      <c r="C285" s="36" t="s">
        <v>418</v>
      </c>
      <c r="D285" s="18" t="s">
        <v>526</v>
      </c>
      <c r="E285" s="17" t="s">
        <v>99</v>
      </c>
      <c r="F285" s="58">
        <v>1583.31</v>
      </c>
      <c r="G285" s="21">
        <v>2.5</v>
      </c>
    </row>
    <row r="286" spans="1:7" ht="30" hidden="1" customHeight="1" x14ac:dyDescent="0.25">
      <c r="A286" s="60" t="s">
        <v>533</v>
      </c>
      <c r="B286" s="18" t="s">
        <v>15</v>
      </c>
      <c r="C286" s="36" t="s">
        <v>534</v>
      </c>
      <c r="D286" s="18" t="s">
        <v>526</v>
      </c>
      <c r="E286" s="17" t="s">
        <v>99</v>
      </c>
      <c r="F286" s="58">
        <v>1583.31</v>
      </c>
      <c r="G286" s="21">
        <v>2.5</v>
      </c>
    </row>
    <row r="287" spans="1:7" ht="30" hidden="1" customHeight="1" x14ac:dyDescent="0.25">
      <c r="A287" s="60" t="s">
        <v>535</v>
      </c>
      <c r="B287" s="18" t="s">
        <v>7</v>
      </c>
      <c r="C287" s="36" t="s">
        <v>536</v>
      </c>
      <c r="D287" s="61" t="s">
        <v>537</v>
      </c>
      <c r="E287" s="17" t="s">
        <v>83</v>
      </c>
      <c r="F287" s="58">
        <v>2887.92</v>
      </c>
      <c r="G287" s="21">
        <v>4.5</v>
      </c>
    </row>
    <row r="288" spans="1:7" ht="30" hidden="1" customHeight="1" x14ac:dyDescent="0.25">
      <c r="A288" s="60" t="s">
        <v>538</v>
      </c>
      <c r="B288" s="18" t="s">
        <v>7</v>
      </c>
      <c r="C288" s="36" t="s">
        <v>539</v>
      </c>
      <c r="D288" s="61" t="s">
        <v>537</v>
      </c>
      <c r="E288" s="17" t="s">
        <v>83</v>
      </c>
      <c r="F288" s="58">
        <v>2887.92</v>
      </c>
      <c r="G288" s="21">
        <v>4.5</v>
      </c>
    </row>
    <row r="289" spans="1:7" ht="30" hidden="1" customHeight="1" x14ac:dyDescent="0.25">
      <c r="A289" s="62" t="s">
        <v>540</v>
      </c>
      <c r="B289" s="63" t="s">
        <v>7</v>
      </c>
      <c r="C289" s="36" t="s">
        <v>541</v>
      </c>
      <c r="D289" s="64" t="s">
        <v>542</v>
      </c>
      <c r="E289" s="38" t="s">
        <v>99</v>
      </c>
      <c r="F289" s="58">
        <v>962.64</v>
      </c>
      <c r="G289" s="21">
        <v>1.5</v>
      </c>
    </row>
    <row r="290" spans="1:7" ht="30" hidden="1" customHeight="1" x14ac:dyDescent="0.25">
      <c r="A290" s="62" t="s">
        <v>543</v>
      </c>
      <c r="B290" s="63" t="s">
        <v>15</v>
      </c>
      <c r="C290" s="36" t="s">
        <v>544</v>
      </c>
      <c r="D290" s="64" t="s">
        <v>542</v>
      </c>
      <c r="E290" s="38" t="s">
        <v>99</v>
      </c>
      <c r="F290" s="58">
        <v>962.64</v>
      </c>
      <c r="G290" s="21">
        <v>1.5</v>
      </c>
    </row>
    <row r="291" spans="1:7" ht="30" hidden="1" customHeight="1" x14ac:dyDescent="0.25">
      <c r="A291" s="62" t="s">
        <v>545</v>
      </c>
      <c r="B291" s="63" t="s">
        <v>15</v>
      </c>
      <c r="C291" s="36" t="s">
        <v>546</v>
      </c>
      <c r="D291" s="64" t="s">
        <v>542</v>
      </c>
      <c r="E291" s="38" t="s">
        <v>99</v>
      </c>
      <c r="F291" s="58">
        <v>962.64</v>
      </c>
      <c r="G291" s="21">
        <v>1.5</v>
      </c>
    </row>
    <row r="292" spans="1:7" ht="30" hidden="1" customHeight="1" x14ac:dyDescent="0.25">
      <c r="A292" s="62" t="s">
        <v>547</v>
      </c>
      <c r="B292" s="63" t="s">
        <v>15</v>
      </c>
      <c r="C292" s="36" t="s">
        <v>548</v>
      </c>
      <c r="D292" s="64" t="s">
        <v>542</v>
      </c>
      <c r="E292" s="38" t="s">
        <v>99</v>
      </c>
      <c r="F292" s="58">
        <v>962.64</v>
      </c>
      <c r="G292" s="21">
        <v>1.5</v>
      </c>
    </row>
    <row r="293" spans="1:7" ht="30" hidden="1" customHeight="1" x14ac:dyDescent="0.25">
      <c r="A293" s="62" t="s">
        <v>549</v>
      </c>
      <c r="B293" s="63" t="s">
        <v>15</v>
      </c>
      <c r="C293" s="36" t="s">
        <v>550</v>
      </c>
      <c r="D293" s="64" t="s">
        <v>542</v>
      </c>
      <c r="E293" s="38" t="s">
        <v>99</v>
      </c>
      <c r="F293" s="58">
        <v>962.64</v>
      </c>
      <c r="G293" s="21">
        <v>1.5</v>
      </c>
    </row>
    <row r="294" spans="1:7" ht="30" hidden="1" customHeight="1" x14ac:dyDescent="0.25">
      <c r="A294" s="60" t="s">
        <v>188</v>
      </c>
      <c r="B294" s="18" t="s">
        <v>15</v>
      </c>
      <c r="C294" s="36" t="s">
        <v>189</v>
      </c>
      <c r="D294" s="61" t="s">
        <v>551</v>
      </c>
      <c r="E294" s="17" t="s">
        <v>99</v>
      </c>
      <c r="F294" s="58">
        <v>752.82</v>
      </c>
      <c r="G294" s="21">
        <v>1.5</v>
      </c>
    </row>
    <row r="295" spans="1:7" ht="30" hidden="1" customHeight="1" x14ac:dyDescent="0.25">
      <c r="A295" s="60" t="s">
        <v>190</v>
      </c>
      <c r="B295" s="18" t="s">
        <v>15</v>
      </c>
      <c r="C295" s="36" t="s">
        <v>191</v>
      </c>
      <c r="D295" s="61" t="s">
        <v>551</v>
      </c>
      <c r="E295" s="17" t="s">
        <v>99</v>
      </c>
      <c r="F295" s="58">
        <v>752.82</v>
      </c>
      <c r="G295" s="21">
        <v>1.5</v>
      </c>
    </row>
    <row r="296" spans="1:7" ht="30" hidden="1" customHeight="1" x14ac:dyDescent="0.25">
      <c r="A296" s="60" t="s">
        <v>210</v>
      </c>
      <c r="B296" s="18" t="s">
        <v>15</v>
      </c>
      <c r="C296" s="36" t="s">
        <v>211</v>
      </c>
      <c r="D296" s="61" t="s">
        <v>551</v>
      </c>
      <c r="E296" s="17" t="s">
        <v>99</v>
      </c>
      <c r="F296" s="58">
        <v>752.82</v>
      </c>
      <c r="G296" s="21">
        <v>1.5</v>
      </c>
    </row>
    <row r="297" spans="1:7" ht="30" hidden="1" customHeight="1" x14ac:dyDescent="0.25">
      <c r="A297" s="60" t="s">
        <v>212</v>
      </c>
      <c r="B297" s="18" t="s">
        <v>15</v>
      </c>
      <c r="C297" s="36" t="s">
        <v>213</v>
      </c>
      <c r="D297" s="61" t="s">
        <v>551</v>
      </c>
      <c r="E297" s="17" t="s">
        <v>99</v>
      </c>
      <c r="F297" s="58">
        <v>752.82</v>
      </c>
      <c r="G297" s="21">
        <v>1.5</v>
      </c>
    </row>
    <row r="298" spans="1:7" ht="30" hidden="1" customHeight="1" x14ac:dyDescent="0.25">
      <c r="A298" s="60" t="s">
        <v>552</v>
      </c>
      <c r="B298" s="18" t="s">
        <v>7</v>
      </c>
      <c r="C298" s="65" t="s">
        <v>553</v>
      </c>
      <c r="D298" s="61" t="s">
        <v>526</v>
      </c>
      <c r="E298" s="19" t="s">
        <v>247</v>
      </c>
      <c r="F298" s="58">
        <v>1339.06</v>
      </c>
      <c r="G298" s="21">
        <v>2.5</v>
      </c>
    </row>
    <row r="299" spans="1:7" ht="30" hidden="1" customHeight="1" x14ac:dyDescent="0.25">
      <c r="A299" s="60" t="s">
        <v>554</v>
      </c>
      <c r="B299" s="18" t="s">
        <v>15</v>
      </c>
      <c r="C299" s="65" t="s">
        <v>555</v>
      </c>
      <c r="D299" s="61" t="s">
        <v>526</v>
      </c>
      <c r="E299" s="19" t="s">
        <v>247</v>
      </c>
      <c r="F299" s="58">
        <v>1339.06</v>
      </c>
      <c r="G299" s="21">
        <v>2.5</v>
      </c>
    </row>
    <row r="300" spans="1:7" ht="30" hidden="1" customHeight="1" x14ac:dyDescent="0.25">
      <c r="A300" s="60" t="s">
        <v>74</v>
      </c>
      <c r="B300" s="18" t="s">
        <v>15</v>
      </c>
      <c r="C300" s="65" t="s">
        <v>75</v>
      </c>
      <c r="D300" s="61" t="s">
        <v>526</v>
      </c>
      <c r="E300" s="19" t="s">
        <v>247</v>
      </c>
      <c r="F300" s="58">
        <v>1339.06</v>
      </c>
      <c r="G300" s="21">
        <v>2.5</v>
      </c>
    </row>
    <row r="301" spans="1:7" ht="30" hidden="1" customHeight="1" x14ac:dyDescent="0.25">
      <c r="A301" s="60" t="s">
        <v>556</v>
      </c>
      <c r="B301" s="18" t="s">
        <v>15</v>
      </c>
      <c r="C301" s="65" t="s">
        <v>557</v>
      </c>
      <c r="D301" s="61" t="s">
        <v>481</v>
      </c>
      <c r="E301" s="17" t="s">
        <v>461</v>
      </c>
      <c r="F301" s="58">
        <v>752.82</v>
      </c>
      <c r="G301" s="21">
        <v>1.5</v>
      </c>
    </row>
    <row r="302" spans="1:7" ht="30" hidden="1" customHeight="1" x14ac:dyDescent="0.25">
      <c r="A302" s="60" t="s">
        <v>558</v>
      </c>
      <c r="B302" s="18" t="s">
        <v>15</v>
      </c>
      <c r="C302" s="65" t="s">
        <v>559</v>
      </c>
      <c r="D302" s="61" t="s">
        <v>481</v>
      </c>
      <c r="E302" s="17" t="s">
        <v>461</v>
      </c>
      <c r="F302" s="58">
        <v>752.82</v>
      </c>
      <c r="G302" s="21">
        <v>1.5</v>
      </c>
    </row>
    <row r="303" spans="1:7" ht="30" hidden="1" customHeight="1" x14ac:dyDescent="0.25">
      <c r="A303" s="60" t="s">
        <v>560</v>
      </c>
      <c r="B303" s="18" t="s">
        <v>15</v>
      </c>
      <c r="C303" s="65" t="s">
        <v>561</v>
      </c>
      <c r="D303" s="61" t="s">
        <v>481</v>
      </c>
      <c r="E303" s="17" t="s">
        <v>461</v>
      </c>
      <c r="F303" s="58">
        <v>752.82</v>
      </c>
      <c r="G303" s="21">
        <v>1.5</v>
      </c>
    </row>
    <row r="304" spans="1:7" ht="30" hidden="1" customHeight="1" x14ac:dyDescent="0.25">
      <c r="A304" s="60" t="s">
        <v>562</v>
      </c>
      <c r="B304" s="18" t="s">
        <v>15</v>
      </c>
      <c r="C304" s="65" t="s">
        <v>563</v>
      </c>
      <c r="D304" s="61" t="s">
        <v>481</v>
      </c>
      <c r="E304" s="17" t="s">
        <v>461</v>
      </c>
      <c r="F304" s="58">
        <v>752.82</v>
      </c>
      <c r="G304" s="21">
        <v>1.5</v>
      </c>
    </row>
    <row r="305" spans="1:7" ht="30" hidden="1" customHeight="1" x14ac:dyDescent="0.25">
      <c r="A305" s="60" t="s">
        <v>564</v>
      </c>
      <c r="B305" s="18" t="s">
        <v>15</v>
      </c>
      <c r="C305" s="65" t="s">
        <v>565</v>
      </c>
      <c r="D305" s="61" t="s">
        <v>481</v>
      </c>
      <c r="E305" s="17" t="s">
        <v>461</v>
      </c>
      <c r="F305" s="58">
        <v>752.82</v>
      </c>
      <c r="G305" s="21">
        <v>1.5</v>
      </c>
    </row>
    <row r="306" spans="1:7" ht="30" hidden="1" customHeight="1" x14ac:dyDescent="0.25">
      <c r="A306" s="60" t="s">
        <v>566</v>
      </c>
      <c r="B306" s="18" t="s">
        <v>15</v>
      </c>
      <c r="C306" s="65" t="s">
        <v>567</v>
      </c>
      <c r="D306" s="61" t="s">
        <v>481</v>
      </c>
      <c r="E306" s="17" t="s">
        <v>461</v>
      </c>
      <c r="F306" s="58">
        <v>752.82</v>
      </c>
      <c r="G306" s="21">
        <v>1.5</v>
      </c>
    </row>
    <row r="307" spans="1:7" ht="30" hidden="1" customHeight="1" x14ac:dyDescent="0.25">
      <c r="A307" s="60" t="s">
        <v>568</v>
      </c>
      <c r="B307" s="18" t="s">
        <v>15</v>
      </c>
      <c r="C307" s="65" t="s">
        <v>569</v>
      </c>
      <c r="D307" s="61" t="s">
        <v>481</v>
      </c>
      <c r="E307" s="17" t="s">
        <v>461</v>
      </c>
      <c r="F307" s="58">
        <v>752.82</v>
      </c>
      <c r="G307" s="21">
        <v>1.5</v>
      </c>
    </row>
    <row r="308" spans="1:7" ht="30" hidden="1" customHeight="1" x14ac:dyDescent="0.25">
      <c r="A308" s="60" t="s">
        <v>570</v>
      </c>
      <c r="B308" s="18" t="s">
        <v>15</v>
      </c>
      <c r="C308" s="65" t="s">
        <v>571</v>
      </c>
      <c r="D308" s="61" t="s">
        <v>481</v>
      </c>
      <c r="E308" s="17" t="s">
        <v>461</v>
      </c>
      <c r="F308" s="58">
        <v>752.82</v>
      </c>
      <c r="G308" s="21">
        <v>1.5</v>
      </c>
    </row>
    <row r="309" spans="1:7" ht="30" hidden="1" customHeight="1" x14ac:dyDescent="0.25">
      <c r="A309" s="60" t="s">
        <v>572</v>
      </c>
      <c r="B309" s="18" t="s">
        <v>15</v>
      </c>
      <c r="C309" s="65" t="s">
        <v>573</v>
      </c>
      <c r="D309" s="61" t="s">
        <v>481</v>
      </c>
      <c r="E309" s="17" t="s">
        <v>461</v>
      </c>
      <c r="F309" s="58">
        <v>752.82</v>
      </c>
      <c r="G309" s="21">
        <v>1.5</v>
      </c>
    </row>
    <row r="310" spans="1:7" ht="30" hidden="1" customHeight="1" x14ac:dyDescent="0.25">
      <c r="A310" s="60" t="s">
        <v>574</v>
      </c>
      <c r="B310" s="18" t="s">
        <v>15</v>
      </c>
      <c r="C310" s="65" t="s">
        <v>575</v>
      </c>
      <c r="D310" s="61" t="s">
        <v>481</v>
      </c>
      <c r="E310" s="17" t="s">
        <v>461</v>
      </c>
      <c r="F310" s="58">
        <v>752.82</v>
      </c>
      <c r="G310" s="21">
        <v>1.5</v>
      </c>
    </row>
    <row r="311" spans="1:7" ht="30" hidden="1" customHeight="1" x14ac:dyDescent="0.25">
      <c r="A311" s="60" t="s">
        <v>576</v>
      </c>
      <c r="B311" s="18" t="s">
        <v>15</v>
      </c>
      <c r="C311" s="65" t="s">
        <v>577</v>
      </c>
      <c r="D311" s="61" t="s">
        <v>481</v>
      </c>
      <c r="E311" s="17" t="s">
        <v>461</v>
      </c>
      <c r="F311" s="58">
        <v>752.82</v>
      </c>
      <c r="G311" s="21">
        <v>1.5</v>
      </c>
    </row>
    <row r="312" spans="1:7" ht="30" hidden="1" customHeight="1" x14ac:dyDescent="0.25">
      <c r="A312" s="60" t="s">
        <v>578</v>
      </c>
      <c r="B312" s="18" t="s">
        <v>15</v>
      </c>
      <c r="C312" s="65" t="s">
        <v>166</v>
      </c>
      <c r="D312" s="61" t="s">
        <v>579</v>
      </c>
      <c r="E312" s="17" t="s">
        <v>41</v>
      </c>
      <c r="F312" s="58">
        <v>752.82</v>
      </c>
      <c r="G312" s="21">
        <v>1.5</v>
      </c>
    </row>
    <row r="313" spans="1:7" ht="30" hidden="1" customHeight="1" x14ac:dyDescent="0.25">
      <c r="A313" s="60" t="s">
        <v>580</v>
      </c>
      <c r="B313" s="18" t="s">
        <v>15</v>
      </c>
      <c r="C313" s="65" t="s">
        <v>581</v>
      </c>
      <c r="D313" s="61" t="s">
        <v>579</v>
      </c>
      <c r="E313" s="17" t="s">
        <v>41</v>
      </c>
      <c r="F313" s="58">
        <v>752.82</v>
      </c>
      <c r="G313" s="21">
        <v>1.5</v>
      </c>
    </row>
    <row r="314" spans="1:7" ht="30" hidden="1" customHeight="1" x14ac:dyDescent="0.25">
      <c r="A314" s="60" t="s">
        <v>163</v>
      </c>
      <c r="B314" s="18" t="s">
        <v>15</v>
      </c>
      <c r="C314" s="65" t="s">
        <v>164</v>
      </c>
      <c r="D314" s="61" t="s">
        <v>579</v>
      </c>
      <c r="E314" s="17" t="s">
        <v>41</v>
      </c>
      <c r="F314" s="58">
        <v>752.82</v>
      </c>
      <c r="G314" s="21">
        <v>1.5</v>
      </c>
    </row>
    <row r="315" spans="1:7" ht="30" hidden="1" customHeight="1" x14ac:dyDescent="0.25">
      <c r="A315" s="60" t="s">
        <v>582</v>
      </c>
      <c r="B315" s="18" t="s">
        <v>15</v>
      </c>
      <c r="C315" s="65" t="s">
        <v>583</v>
      </c>
      <c r="D315" s="61" t="s">
        <v>584</v>
      </c>
      <c r="E315" s="17" t="s">
        <v>83</v>
      </c>
      <c r="F315" s="58">
        <v>4080.45</v>
      </c>
      <c r="G315" s="21">
        <v>7.5</v>
      </c>
    </row>
    <row r="316" spans="1:7" ht="30" hidden="1" customHeight="1" x14ac:dyDescent="0.25">
      <c r="A316" s="62" t="s">
        <v>585</v>
      </c>
      <c r="B316" s="63" t="s">
        <v>15</v>
      </c>
      <c r="C316" s="66" t="s">
        <v>586</v>
      </c>
      <c r="D316" s="64" t="s">
        <v>542</v>
      </c>
      <c r="E316" s="38" t="s">
        <v>99</v>
      </c>
      <c r="F316" s="58">
        <v>962.64</v>
      </c>
      <c r="G316" s="21">
        <v>1.5</v>
      </c>
    </row>
    <row r="317" spans="1:7" ht="30" hidden="1" customHeight="1" x14ac:dyDescent="0.25">
      <c r="A317" s="62" t="s">
        <v>524</v>
      </c>
      <c r="B317" s="63" t="s">
        <v>7</v>
      </c>
      <c r="C317" s="66" t="s">
        <v>525</v>
      </c>
      <c r="D317" s="64" t="s">
        <v>587</v>
      </c>
      <c r="E317" s="38" t="s">
        <v>99</v>
      </c>
      <c r="F317" s="67">
        <v>4129.26</v>
      </c>
      <c r="G317" s="21">
        <v>6.5</v>
      </c>
    </row>
    <row r="318" spans="1:7" ht="30" hidden="1" customHeight="1" x14ac:dyDescent="0.25">
      <c r="A318" s="62" t="s">
        <v>527</v>
      </c>
      <c r="B318" s="63" t="s">
        <v>15</v>
      </c>
      <c r="C318" s="66" t="s">
        <v>528</v>
      </c>
      <c r="D318" s="64" t="s">
        <v>587</v>
      </c>
      <c r="E318" s="38" t="s">
        <v>99</v>
      </c>
      <c r="F318" s="67">
        <v>4129.26</v>
      </c>
      <c r="G318" s="21">
        <v>6.5</v>
      </c>
    </row>
    <row r="319" spans="1:7" ht="30" hidden="1" customHeight="1" x14ac:dyDescent="0.25">
      <c r="A319" s="62" t="s">
        <v>588</v>
      </c>
      <c r="B319" s="63" t="s">
        <v>15</v>
      </c>
      <c r="C319" s="66" t="s">
        <v>589</v>
      </c>
      <c r="D319" s="64" t="s">
        <v>587</v>
      </c>
      <c r="E319" s="38" t="s">
        <v>99</v>
      </c>
      <c r="F319" s="67">
        <v>4129.26</v>
      </c>
      <c r="G319" s="21">
        <v>6.5</v>
      </c>
    </row>
    <row r="320" spans="1:7" ht="30" hidden="1" customHeight="1" x14ac:dyDescent="0.25">
      <c r="A320" s="62" t="s">
        <v>590</v>
      </c>
      <c r="B320" s="63" t="s">
        <v>15</v>
      </c>
      <c r="C320" s="66" t="s">
        <v>591</v>
      </c>
      <c r="D320" s="64" t="s">
        <v>587</v>
      </c>
      <c r="E320" s="38" t="s">
        <v>99</v>
      </c>
      <c r="F320" s="67">
        <v>4129.26</v>
      </c>
      <c r="G320" s="21">
        <v>6.5</v>
      </c>
    </row>
    <row r="321" spans="1:7" ht="30" hidden="1" customHeight="1" x14ac:dyDescent="0.25">
      <c r="A321" s="62" t="s">
        <v>592</v>
      </c>
      <c r="B321" s="63" t="s">
        <v>15</v>
      </c>
      <c r="C321" s="66" t="s">
        <v>593</v>
      </c>
      <c r="D321" s="64" t="s">
        <v>587</v>
      </c>
      <c r="E321" s="38" t="s">
        <v>99</v>
      </c>
      <c r="F321" s="67">
        <v>4129.26</v>
      </c>
      <c r="G321" s="21">
        <v>6.5</v>
      </c>
    </row>
    <row r="322" spans="1:7" ht="30" hidden="1" customHeight="1" x14ac:dyDescent="0.25">
      <c r="A322" s="62" t="s">
        <v>594</v>
      </c>
      <c r="B322" s="63" t="s">
        <v>15</v>
      </c>
      <c r="C322" s="66" t="s">
        <v>530</v>
      </c>
      <c r="D322" s="64" t="s">
        <v>587</v>
      </c>
      <c r="E322" s="38" t="s">
        <v>99</v>
      </c>
      <c r="F322" s="67">
        <v>4129.26</v>
      </c>
      <c r="G322" s="21">
        <v>6.5</v>
      </c>
    </row>
    <row r="323" spans="1:7" ht="30" hidden="1" customHeight="1" x14ac:dyDescent="0.25">
      <c r="A323" s="68" t="s">
        <v>595</v>
      </c>
      <c r="B323" s="69" t="s">
        <v>7</v>
      </c>
      <c r="C323" s="70" t="s">
        <v>292</v>
      </c>
      <c r="D323" s="64" t="s">
        <v>596</v>
      </c>
      <c r="E323" s="38" t="s">
        <v>99</v>
      </c>
      <c r="F323" s="67">
        <v>1520.04</v>
      </c>
      <c r="G323" s="21">
        <v>2.5</v>
      </c>
    </row>
    <row r="324" spans="1:7" ht="30" hidden="1" customHeight="1" x14ac:dyDescent="0.25">
      <c r="A324" s="68" t="s">
        <v>367</v>
      </c>
      <c r="B324" s="69" t="s">
        <v>7</v>
      </c>
      <c r="C324" s="70" t="s">
        <v>368</v>
      </c>
      <c r="D324" s="64" t="s">
        <v>596</v>
      </c>
      <c r="E324" s="38" t="s">
        <v>99</v>
      </c>
      <c r="F324" s="67">
        <v>1520.04</v>
      </c>
      <c r="G324" s="21">
        <v>2.5</v>
      </c>
    </row>
    <row r="325" spans="1:7" ht="30" hidden="1" customHeight="1" x14ac:dyDescent="0.25">
      <c r="A325" s="68" t="s">
        <v>597</v>
      </c>
      <c r="B325" s="69" t="s">
        <v>15</v>
      </c>
      <c r="C325" s="70" t="s">
        <v>598</v>
      </c>
      <c r="D325" s="64" t="s">
        <v>596</v>
      </c>
      <c r="E325" s="38" t="s">
        <v>99</v>
      </c>
      <c r="F325" s="67">
        <v>1520.04</v>
      </c>
      <c r="G325" s="21">
        <v>2.5</v>
      </c>
    </row>
    <row r="326" spans="1:7" ht="30" hidden="1" customHeight="1" x14ac:dyDescent="0.25">
      <c r="A326" s="68" t="s">
        <v>302</v>
      </c>
      <c r="B326" s="69" t="s">
        <v>15</v>
      </c>
      <c r="C326" s="70" t="s">
        <v>303</v>
      </c>
      <c r="D326" s="64" t="s">
        <v>596</v>
      </c>
      <c r="E326" s="38" t="s">
        <v>99</v>
      </c>
      <c r="F326" s="67">
        <v>1520.04</v>
      </c>
      <c r="G326" s="21">
        <v>2.5</v>
      </c>
    </row>
    <row r="327" spans="1:7" ht="30" hidden="1" customHeight="1" x14ac:dyDescent="0.25">
      <c r="A327" s="68" t="s">
        <v>599</v>
      </c>
      <c r="B327" s="69" t="s">
        <v>15</v>
      </c>
      <c r="C327" s="70" t="s">
        <v>600</v>
      </c>
      <c r="D327" s="64" t="s">
        <v>596</v>
      </c>
      <c r="E327" s="38" t="s">
        <v>99</v>
      </c>
      <c r="F327" s="67">
        <v>1520.04</v>
      </c>
      <c r="G327" s="21">
        <v>2.5</v>
      </c>
    </row>
    <row r="328" spans="1:7" ht="30" hidden="1" customHeight="1" x14ac:dyDescent="0.25">
      <c r="A328" s="68" t="s">
        <v>601</v>
      </c>
      <c r="B328" s="69" t="s">
        <v>15</v>
      </c>
      <c r="C328" s="70" t="s">
        <v>602</v>
      </c>
      <c r="D328" s="64" t="s">
        <v>596</v>
      </c>
      <c r="E328" s="38" t="s">
        <v>99</v>
      </c>
      <c r="F328" s="67">
        <v>1520.04</v>
      </c>
      <c r="G328" s="21">
        <v>2.5</v>
      </c>
    </row>
    <row r="329" spans="1:7" ht="30" hidden="1" customHeight="1" x14ac:dyDescent="0.25">
      <c r="A329" s="68" t="s">
        <v>603</v>
      </c>
      <c r="B329" s="69" t="s">
        <v>12</v>
      </c>
      <c r="C329" s="70" t="s">
        <v>604</v>
      </c>
      <c r="D329" s="64" t="s">
        <v>596</v>
      </c>
      <c r="E329" s="38" t="s">
        <v>99</v>
      </c>
      <c r="F329" s="67">
        <v>1520.04</v>
      </c>
      <c r="G329" s="21">
        <v>2.5</v>
      </c>
    </row>
    <row r="330" spans="1:7" ht="30" hidden="1" customHeight="1" x14ac:dyDescent="0.25">
      <c r="A330" s="68" t="s">
        <v>605</v>
      </c>
      <c r="B330" s="69" t="s">
        <v>15</v>
      </c>
      <c r="C330" s="70" t="s">
        <v>606</v>
      </c>
      <c r="D330" s="64" t="s">
        <v>596</v>
      </c>
      <c r="E330" s="38" t="s">
        <v>99</v>
      </c>
      <c r="F330" s="67">
        <v>1520.04</v>
      </c>
      <c r="G330" s="21">
        <v>2.5</v>
      </c>
    </row>
    <row r="331" spans="1:7" ht="30" hidden="1" customHeight="1" x14ac:dyDescent="0.25">
      <c r="A331" s="68" t="s">
        <v>607</v>
      </c>
      <c r="B331" s="69" t="s">
        <v>7</v>
      </c>
      <c r="C331" s="70" t="s">
        <v>608</v>
      </c>
      <c r="D331" s="71" t="s">
        <v>596</v>
      </c>
      <c r="E331" s="38" t="s">
        <v>99</v>
      </c>
      <c r="F331" s="67">
        <v>1520.04</v>
      </c>
      <c r="G331" s="21">
        <v>2.5</v>
      </c>
    </row>
    <row r="332" spans="1:7" ht="30" hidden="1" customHeight="1" x14ac:dyDescent="0.25">
      <c r="A332" s="68" t="s">
        <v>300</v>
      </c>
      <c r="B332" s="69" t="s">
        <v>15</v>
      </c>
      <c r="C332" s="70" t="s">
        <v>301</v>
      </c>
      <c r="D332" s="71" t="s">
        <v>596</v>
      </c>
      <c r="E332" s="38" t="s">
        <v>99</v>
      </c>
      <c r="F332" s="67">
        <v>1520.04</v>
      </c>
      <c r="G332" s="21">
        <v>2.5</v>
      </c>
    </row>
    <row r="333" spans="1:7" ht="30" hidden="1" customHeight="1" x14ac:dyDescent="0.25">
      <c r="A333" s="68" t="s">
        <v>609</v>
      </c>
      <c r="B333" s="69" t="s">
        <v>15</v>
      </c>
      <c r="C333" s="70" t="s">
        <v>610</v>
      </c>
      <c r="D333" s="71" t="s">
        <v>596</v>
      </c>
      <c r="E333" s="38" t="s">
        <v>99</v>
      </c>
      <c r="F333" s="67">
        <v>1520.04</v>
      </c>
      <c r="G333" s="21">
        <v>2.5</v>
      </c>
    </row>
    <row r="334" spans="1:7" ht="30" hidden="1" customHeight="1" x14ac:dyDescent="0.25">
      <c r="A334" s="68" t="s">
        <v>611</v>
      </c>
      <c r="B334" s="69" t="s">
        <v>15</v>
      </c>
      <c r="C334" s="70" t="s">
        <v>612</v>
      </c>
      <c r="D334" s="71" t="s">
        <v>596</v>
      </c>
      <c r="E334" s="38" t="s">
        <v>99</v>
      </c>
      <c r="F334" s="67">
        <v>1520.04</v>
      </c>
      <c r="G334" s="21">
        <v>2.5</v>
      </c>
    </row>
    <row r="335" spans="1:7" ht="30" hidden="1" customHeight="1" x14ac:dyDescent="0.25">
      <c r="A335" s="68" t="s">
        <v>613</v>
      </c>
      <c r="B335" s="69" t="s">
        <v>7</v>
      </c>
      <c r="C335" s="70" t="s">
        <v>614</v>
      </c>
      <c r="D335" s="64" t="s">
        <v>596</v>
      </c>
      <c r="E335" s="38" t="s">
        <v>99</v>
      </c>
      <c r="F335" s="67">
        <v>1520.04</v>
      </c>
      <c r="G335" s="21">
        <v>2.5</v>
      </c>
    </row>
    <row r="336" spans="1:7" ht="30" hidden="1" customHeight="1" x14ac:dyDescent="0.25">
      <c r="A336" s="68" t="s">
        <v>615</v>
      </c>
      <c r="B336" s="69" t="s">
        <v>15</v>
      </c>
      <c r="C336" s="70" t="s">
        <v>616</v>
      </c>
      <c r="D336" s="64" t="s">
        <v>596</v>
      </c>
      <c r="E336" s="38" t="s">
        <v>99</v>
      </c>
      <c r="F336" s="67">
        <v>1520.04</v>
      </c>
      <c r="G336" s="21">
        <v>2.5</v>
      </c>
    </row>
    <row r="337" spans="1:7" ht="30" hidden="1" customHeight="1" x14ac:dyDescent="0.25">
      <c r="A337" s="68" t="s">
        <v>294</v>
      </c>
      <c r="B337" s="69" t="s">
        <v>15</v>
      </c>
      <c r="C337" s="70" t="s">
        <v>295</v>
      </c>
      <c r="D337" s="64" t="s">
        <v>596</v>
      </c>
      <c r="E337" s="38" t="s">
        <v>99</v>
      </c>
      <c r="F337" s="67">
        <v>1520.04</v>
      </c>
      <c r="G337" s="21">
        <v>2.5</v>
      </c>
    </row>
    <row r="338" spans="1:7" ht="30" hidden="1" customHeight="1" x14ac:dyDescent="0.25">
      <c r="A338" s="68" t="s">
        <v>296</v>
      </c>
      <c r="B338" s="69" t="s">
        <v>15</v>
      </c>
      <c r="C338" s="70" t="s">
        <v>617</v>
      </c>
      <c r="D338" s="64" t="s">
        <v>596</v>
      </c>
      <c r="E338" s="38" t="s">
        <v>99</v>
      </c>
      <c r="F338" s="67">
        <v>1520.04</v>
      </c>
      <c r="G338" s="21">
        <v>2.5</v>
      </c>
    </row>
    <row r="339" spans="1:7" ht="30" hidden="1" customHeight="1" x14ac:dyDescent="0.25">
      <c r="A339" s="60" t="s">
        <v>618</v>
      </c>
      <c r="B339" s="36" t="s">
        <v>7</v>
      </c>
      <c r="C339" s="66" t="s">
        <v>619</v>
      </c>
      <c r="D339" s="61" t="s">
        <v>620</v>
      </c>
      <c r="E339" s="17" t="s">
        <v>83</v>
      </c>
      <c r="F339" s="67">
        <v>2824.65</v>
      </c>
      <c r="G339" s="21">
        <v>3.5</v>
      </c>
    </row>
    <row r="340" spans="1:7" ht="30" hidden="1" customHeight="1" x14ac:dyDescent="0.25">
      <c r="A340" s="60" t="s">
        <v>621</v>
      </c>
      <c r="B340" s="36" t="s">
        <v>7</v>
      </c>
      <c r="C340" s="66" t="s">
        <v>622</v>
      </c>
      <c r="D340" s="61" t="s">
        <v>620</v>
      </c>
      <c r="E340" s="17" t="s">
        <v>83</v>
      </c>
      <c r="F340" s="67">
        <f>2824.65+816.08</f>
        <v>3640.73</v>
      </c>
      <c r="G340" s="21">
        <v>3.5</v>
      </c>
    </row>
    <row r="341" spans="1:7" ht="30" hidden="1" customHeight="1" x14ac:dyDescent="0.25">
      <c r="A341" s="60" t="s">
        <v>623</v>
      </c>
      <c r="B341" s="36" t="s">
        <v>7</v>
      </c>
      <c r="C341" s="66" t="s">
        <v>624</v>
      </c>
      <c r="D341" s="61" t="s">
        <v>620</v>
      </c>
      <c r="E341" s="17" t="s">
        <v>83</v>
      </c>
      <c r="F341" s="67">
        <v>2824.65</v>
      </c>
      <c r="G341" s="21">
        <v>3.5</v>
      </c>
    </row>
    <row r="342" spans="1:7" ht="30" hidden="1" customHeight="1" x14ac:dyDescent="0.25">
      <c r="A342" s="60" t="s">
        <v>625</v>
      </c>
      <c r="B342" s="36" t="s">
        <v>7</v>
      </c>
      <c r="C342" s="66" t="s">
        <v>626</v>
      </c>
      <c r="D342" s="61" t="s">
        <v>620</v>
      </c>
      <c r="E342" s="17" t="s">
        <v>83</v>
      </c>
      <c r="F342" s="67">
        <v>2824.65</v>
      </c>
      <c r="G342" s="21">
        <v>3.5</v>
      </c>
    </row>
    <row r="343" spans="1:7" ht="30" hidden="1" customHeight="1" x14ac:dyDescent="0.25">
      <c r="A343" s="60" t="s">
        <v>627</v>
      </c>
      <c r="B343" s="36" t="s">
        <v>7</v>
      </c>
      <c r="C343" s="66" t="s">
        <v>619</v>
      </c>
      <c r="D343" s="61" t="s">
        <v>628</v>
      </c>
      <c r="E343" s="17" t="s">
        <v>83</v>
      </c>
      <c r="F343" s="67">
        <v>1192.49</v>
      </c>
      <c r="G343" s="21">
        <v>1.5</v>
      </c>
    </row>
    <row r="344" spans="1:7" ht="30" hidden="1" customHeight="1" x14ac:dyDescent="0.25">
      <c r="A344" s="60" t="s">
        <v>629</v>
      </c>
      <c r="B344" s="36" t="s">
        <v>15</v>
      </c>
      <c r="C344" s="66" t="s">
        <v>630</v>
      </c>
      <c r="D344" s="61" t="s">
        <v>631</v>
      </c>
      <c r="E344" s="17" t="s">
        <v>99</v>
      </c>
      <c r="F344" s="67">
        <v>1031.52</v>
      </c>
      <c r="G344" s="21">
        <v>2.5</v>
      </c>
    </row>
    <row r="345" spans="1:7" ht="30" hidden="1" customHeight="1" x14ac:dyDescent="0.25">
      <c r="A345" s="60" t="s">
        <v>186</v>
      </c>
      <c r="B345" s="36" t="s">
        <v>15</v>
      </c>
      <c r="C345" s="66" t="s">
        <v>187</v>
      </c>
      <c r="D345" s="61" t="s">
        <v>631</v>
      </c>
      <c r="E345" s="17" t="s">
        <v>99</v>
      </c>
      <c r="F345" s="67">
        <v>1031.52</v>
      </c>
      <c r="G345" s="21">
        <v>2.5</v>
      </c>
    </row>
    <row r="346" spans="1:7" ht="30" hidden="1" customHeight="1" x14ac:dyDescent="0.25">
      <c r="A346" s="60" t="s">
        <v>216</v>
      </c>
      <c r="B346" s="36" t="s">
        <v>15</v>
      </c>
      <c r="C346" s="66" t="s">
        <v>217</v>
      </c>
      <c r="D346" s="61" t="s">
        <v>631</v>
      </c>
      <c r="E346" s="17" t="s">
        <v>99</v>
      </c>
      <c r="F346" s="67">
        <v>1031.52</v>
      </c>
      <c r="G346" s="21">
        <v>2.5</v>
      </c>
    </row>
    <row r="347" spans="1:7" ht="30" hidden="1" customHeight="1" x14ac:dyDescent="0.25">
      <c r="A347" s="60" t="s">
        <v>632</v>
      </c>
      <c r="B347" s="36" t="s">
        <v>15</v>
      </c>
      <c r="C347" s="66" t="s">
        <v>633</v>
      </c>
      <c r="D347" s="61" t="s">
        <v>634</v>
      </c>
      <c r="E347" s="17" t="s">
        <v>456</v>
      </c>
      <c r="F347" s="67">
        <v>1275.79</v>
      </c>
      <c r="G347" s="72">
        <v>2.5</v>
      </c>
    </row>
    <row r="348" spans="1:7" ht="30" hidden="1" customHeight="1" x14ac:dyDescent="0.25">
      <c r="A348" s="60" t="s">
        <v>635</v>
      </c>
      <c r="B348" s="36" t="s">
        <v>15</v>
      </c>
      <c r="C348" s="66" t="s">
        <v>636</v>
      </c>
      <c r="D348" s="61" t="s">
        <v>634</v>
      </c>
      <c r="E348" s="17" t="s">
        <v>456</v>
      </c>
      <c r="F348" s="67">
        <v>1275.79</v>
      </c>
      <c r="G348" s="72">
        <v>2.5</v>
      </c>
    </row>
    <row r="349" spans="1:7" ht="30" hidden="1" customHeight="1" x14ac:dyDescent="0.25">
      <c r="A349" s="60" t="s">
        <v>637</v>
      </c>
      <c r="B349" s="36" t="s">
        <v>638</v>
      </c>
      <c r="C349" s="66" t="s">
        <v>639</v>
      </c>
      <c r="D349" s="61" t="s">
        <v>634</v>
      </c>
      <c r="E349" s="17" t="s">
        <v>456</v>
      </c>
      <c r="F349" s="67">
        <v>1275.79</v>
      </c>
      <c r="G349" s="72">
        <v>2.5</v>
      </c>
    </row>
    <row r="350" spans="1:7" ht="30" hidden="1" customHeight="1" x14ac:dyDescent="0.25">
      <c r="A350" s="60" t="s">
        <v>640</v>
      </c>
      <c r="B350" s="36" t="s">
        <v>15</v>
      </c>
      <c r="C350" s="66" t="s">
        <v>641</v>
      </c>
      <c r="D350" s="61" t="s">
        <v>634</v>
      </c>
      <c r="E350" s="17" t="s">
        <v>456</v>
      </c>
      <c r="F350" s="67">
        <v>1275.79</v>
      </c>
      <c r="G350" s="72">
        <v>2.5</v>
      </c>
    </row>
    <row r="351" spans="1:7" ht="30" hidden="1" customHeight="1" x14ac:dyDescent="0.25">
      <c r="A351" s="60" t="s">
        <v>642</v>
      </c>
      <c r="B351" s="36" t="s">
        <v>638</v>
      </c>
      <c r="C351" s="66" t="s">
        <v>643</v>
      </c>
      <c r="D351" s="61" t="s">
        <v>634</v>
      </c>
      <c r="E351" s="17" t="s">
        <v>456</v>
      </c>
      <c r="F351" s="67">
        <f>1275.79-1275.79</f>
        <v>0</v>
      </c>
      <c r="G351" s="72">
        <v>2.5</v>
      </c>
    </row>
    <row r="352" spans="1:7" ht="30" hidden="1" customHeight="1" x14ac:dyDescent="0.25">
      <c r="A352" s="60" t="s">
        <v>644</v>
      </c>
      <c r="B352" s="36" t="s">
        <v>7</v>
      </c>
      <c r="C352" s="66" t="s">
        <v>645</v>
      </c>
      <c r="D352" s="61" t="s">
        <v>620</v>
      </c>
      <c r="E352" s="17" t="s">
        <v>83</v>
      </c>
      <c r="F352" s="67">
        <v>2824.65</v>
      </c>
      <c r="G352" s="21">
        <v>3.5</v>
      </c>
    </row>
    <row r="353" spans="1:7" ht="30" hidden="1" customHeight="1" x14ac:dyDescent="0.25">
      <c r="A353" s="60" t="s">
        <v>646</v>
      </c>
      <c r="B353" s="36" t="s">
        <v>139</v>
      </c>
      <c r="C353" s="66" t="s">
        <v>647</v>
      </c>
      <c r="D353" s="61" t="s">
        <v>648</v>
      </c>
      <c r="E353" s="17" t="s">
        <v>83</v>
      </c>
      <c r="F353" s="67">
        <v>2761.38</v>
      </c>
      <c r="G353" s="21">
        <v>4.5</v>
      </c>
    </row>
    <row r="354" spans="1:7" ht="30" hidden="1" customHeight="1" x14ac:dyDescent="0.25">
      <c r="A354" s="60" t="s">
        <v>453</v>
      </c>
      <c r="B354" s="36" t="s">
        <v>15</v>
      </c>
      <c r="C354" s="65" t="s">
        <v>454</v>
      </c>
      <c r="D354" s="61" t="s">
        <v>649</v>
      </c>
      <c r="E354" s="17" t="s">
        <v>83</v>
      </c>
      <c r="F354" s="67">
        <v>7238.24</v>
      </c>
      <c r="G354" s="21">
        <v>4.5</v>
      </c>
    </row>
    <row r="355" spans="1:7" ht="30" hidden="1" customHeight="1" x14ac:dyDescent="0.25">
      <c r="A355" s="60" t="s">
        <v>650</v>
      </c>
      <c r="B355" s="36" t="s">
        <v>15</v>
      </c>
      <c r="C355" s="66" t="s">
        <v>651</v>
      </c>
      <c r="D355" s="61" t="s">
        <v>652</v>
      </c>
      <c r="E355" s="17" t="s">
        <v>461</v>
      </c>
      <c r="F355" s="67">
        <v>1275.79</v>
      </c>
      <c r="G355" s="21">
        <v>2.5</v>
      </c>
    </row>
    <row r="356" spans="1:7" ht="30" hidden="1" customHeight="1" x14ac:dyDescent="0.25">
      <c r="A356" s="60" t="s">
        <v>653</v>
      </c>
      <c r="B356" s="36" t="s">
        <v>15</v>
      </c>
      <c r="C356" s="66" t="s">
        <v>654</v>
      </c>
      <c r="D356" s="61" t="s">
        <v>652</v>
      </c>
      <c r="E356" s="17" t="s">
        <v>461</v>
      </c>
      <c r="F356" s="67">
        <v>1275.79</v>
      </c>
      <c r="G356" s="21">
        <v>2.5</v>
      </c>
    </row>
    <row r="357" spans="1:7" ht="30" hidden="1" customHeight="1" x14ac:dyDescent="0.25">
      <c r="A357" s="60" t="s">
        <v>196</v>
      </c>
      <c r="B357" s="36" t="s">
        <v>7</v>
      </c>
      <c r="C357" s="66" t="s">
        <v>197</v>
      </c>
      <c r="D357" s="61" t="s">
        <v>579</v>
      </c>
      <c r="E357" s="17" t="s">
        <v>99</v>
      </c>
      <c r="F357" s="67">
        <v>899.37</v>
      </c>
      <c r="G357" s="21">
        <v>1.5</v>
      </c>
    </row>
    <row r="358" spans="1:7" ht="30" hidden="1" customHeight="1" x14ac:dyDescent="0.25">
      <c r="A358" s="60" t="s">
        <v>198</v>
      </c>
      <c r="B358" s="36" t="s">
        <v>15</v>
      </c>
      <c r="C358" s="66" t="s">
        <v>199</v>
      </c>
      <c r="D358" s="61" t="s">
        <v>579</v>
      </c>
      <c r="E358" s="17" t="s">
        <v>99</v>
      </c>
      <c r="F358" s="67">
        <v>899.37</v>
      </c>
      <c r="G358" s="21">
        <v>1.5</v>
      </c>
    </row>
    <row r="359" spans="1:7" ht="30" hidden="1" customHeight="1" x14ac:dyDescent="0.25">
      <c r="A359" s="60" t="s">
        <v>655</v>
      </c>
      <c r="B359" s="36" t="s">
        <v>15</v>
      </c>
      <c r="C359" s="66" t="s">
        <v>203</v>
      </c>
      <c r="D359" s="61" t="s">
        <v>579</v>
      </c>
      <c r="E359" s="17" t="s">
        <v>99</v>
      </c>
      <c r="F359" s="67">
        <v>899.37</v>
      </c>
      <c r="G359" s="21">
        <v>1.5</v>
      </c>
    </row>
    <row r="360" spans="1:7" ht="30" hidden="1" customHeight="1" x14ac:dyDescent="0.25">
      <c r="A360" s="60" t="s">
        <v>656</v>
      </c>
      <c r="B360" s="36" t="s">
        <v>15</v>
      </c>
      <c r="C360" s="66" t="s">
        <v>657</v>
      </c>
      <c r="D360" s="61" t="s">
        <v>652</v>
      </c>
      <c r="E360" s="17" t="s">
        <v>461</v>
      </c>
      <c r="F360" s="67">
        <v>1275.79</v>
      </c>
      <c r="G360" s="21">
        <v>2.5</v>
      </c>
    </row>
    <row r="361" spans="1:7" ht="30" hidden="1" customHeight="1" x14ac:dyDescent="0.25">
      <c r="A361" s="60" t="s">
        <v>658</v>
      </c>
      <c r="B361" s="36" t="s">
        <v>15</v>
      </c>
      <c r="C361" s="66" t="s">
        <v>659</v>
      </c>
      <c r="D361" s="61" t="s">
        <v>652</v>
      </c>
      <c r="E361" s="17" t="s">
        <v>461</v>
      </c>
      <c r="F361" s="67">
        <v>1275.79</v>
      </c>
      <c r="G361" s="21">
        <v>2.5</v>
      </c>
    </row>
    <row r="362" spans="1:7" ht="30" hidden="1" customHeight="1" x14ac:dyDescent="0.25">
      <c r="A362" s="60" t="s">
        <v>106</v>
      </c>
      <c r="B362" s="36" t="s">
        <v>7</v>
      </c>
      <c r="C362" s="65" t="s">
        <v>107</v>
      </c>
      <c r="D362" s="61" t="s">
        <v>660</v>
      </c>
      <c r="E362" s="17" t="s">
        <v>99</v>
      </c>
      <c r="F362" s="67">
        <f t="shared" ref="F362:F369" si="1">2321.73+586.24</f>
        <v>2907.9700000000003</v>
      </c>
      <c r="G362" s="21">
        <v>5.5</v>
      </c>
    </row>
    <row r="363" spans="1:7" ht="30" hidden="1" customHeight="1" x14ac:dyDescent="0.25">
      <c r="A363" s="60" t="s">
        <v>489</v>
      </c>
      <c r="B363" s="36" t="s">
        <v>15</v>
      </c>
      <c r="C363" s="65" t="s">
        <v>490</v>
      </c>
      <c r="D363" s="61" t="s">
        <v>660</v>
      </c>
      <c r="E363" s="17" t="s">
        <v>99</v>
      </c>
      <c r="F363" s="67">
        <f t="shared" si="1"/>
        <v>2907.9700000000003</v>
      </c>
      <c r="G363" s="21">
        <v>5.5</v>
      </c>
    </row>
    <row r="364" spans="1:7" ht="30" hidden="1" customHeight="1" x14ac:dyDescent="0.25">
      <c r="A364" s="60" t="s">
        <v>118</v>
      </c>
      <c r="B364" s="36" t="s">
        <v>15</v>
      </c>
      <c r="C364" s="65" t="s">
        <v>119</v>
      </c>
      <c r="D364" s="61" t="s">
        <v>660</v>
      </c>
      <c r="E364" s="17" t="s">
        <v>99</v>
      </c>
      <c r="F364" s="67">
        <f t="shared" si="1"/>
        <v>2907.9700000000003</v>
      </c>
      <c r="G364" s="21">
        <v>5.5</v>
      </c>
    </row>
    <row r="365" spans="1:7" ht="30" hidden="1" customHeight="1" x14ac:dyDescent="0.25">
      <c r="A365" s="60" t="s">
        <v>493</v>
      </c>
      <c r="B365" s="36" t="s">
        <v>15</v>
      </c>
      <c r="C365" s="65" t="s">
        <v>123</v>
      </c>
      <c r="D365" s="61" t="s">
        <v>660</v>
      </c>
      <c r="E365" s="17" t="s">
        <v>99</v>
      </c>
      <c r="F365" s="67">
        <f t="shared" si="1"/>
        <v>2907.9700000000003</v>
      </c>
      <c r="G365" s="21">
        <v>5.5</v>
      </c>
    </row>
    <row r="366" spans="1:7" ht="30" hidden="1" customHeight="1" x14ac:dyDescent="0.25">
      <c r="A366" s="60" t="s">
        <v>661</v>
      </c>
      <c r="B366" s="36" t="s">
        <v>15</v>
      </c>
      <c r="C366" s="65" t="s">
        <v>662</v>
      </c>
      <c r="D366" s="61" t="s">
        <v>660</v>
      </c>
      <c r="E366" s="17" t="s">
        <v>99</v>
      </c>
      <c r="F366" s="67">
        <f t="shared" si="1"/>
        <v>2907.9700000000003</v>
      </c>
      <c r="G366" s="21">
        <v>5.5</v>
      </c>
    </row>
    <row r="367" spans="1:7" ht="30" hidden="1" customHeight="1" x14ac:dyDescent="0.25">
      <c r="A367" s="60" t="s">
        <v>663</v>
      </c>
      <c r="B367" s="36" t="s">
        <v>15</v>
      </c>
      <c r="C367" s="65" t="s">
        <v>664</v>
      </c>
      <c r="D367" s="61" t="s">
        <v>660</v>
      </c>
      <c r="E367" s="17" t="s">
        <v>99</v>
      </c>
      <c r="F367" s="67">
        <f t="shared" si="1"/>
        <v>2907.9700000000003</v>
      </c>
      <c r="G367" s="21">
        <v>5.5</v>
      </c>
    </row>
    <row r="368" spans="1:7" ht="30" hidden="1" customHeight="1" x14ac:dyDescent="0.25">
      <c r="A368" s="60" t="s">
        <v>322</v>
      </c>
      <c r="B368" s="36" t="s">
        <v>15</v>
      </c>
      <c r="C368" s="65" t="s">
        <v>323</v>
      </c>
      <c r="D368" s="61" t="s">
        <v>660</v>
      </c>
      <c r="E368" s="17" t="s">
        <v>99</v>
      </c>
      <c r="F368" s="67">
        <f t="shared" si="1"/>
        <v>2907.9700000000003</v>
      </c>
      <c r="G368" s="21">
        <v>5.5</v>
      </c>
    </row>
    <row r="369" spans="1:7" ht="30" hidden="1" customHeight="1" x14ac:dyDescent="0.25">
      <c r="A369" s="60" t="s">
        <v>665</v>
      </c>
      <c r="B369" s="36" t="s">
        <v>15</v>
      </c>
      <c r="C369" s="65" t="s">
        <v>666</v>
      </c>
      <c r="D369" s="61" t="s">
        <v>660</v>
      </c>
      <c r="E369" s="17" t="s">
        <v>99</v>
      </c>
      <c r="F369" s="67">
        <f t="shared" si="1"/>
        <v>2907.9700000000003</v>
      </c>
      <c r="G369" s="21">
        <v>5.5</v>
      </c>
    </row>
    <row r="370" spans="1:7" ht="30" hidden="1" customHeight="1" x14ac:dyDescent="0.25">
      <c r="A370" s="60" t="s">
        <v>96</v>
      </c>
      <c r="B370" s="36" t="s">
        <v>7</v>
      </c>
      <c r="C370" s="65" t="s">
        <v>97</v>
      </c>
      <c r="D370" s="61" t="s">
        <v>660</v>
      </c>
      <c r="E370" s="17" t="s">
        <v>461</v>
      </c>
      <c r="F370" s="67">
        <v>2321.73</v>
      </c>
      <c r="G370" s="21">
        <v>4.5</v>
      </c>
    </row>
    <row r="371" spans="1:7" ht="30" hidden="1" customHeight="1" x14ac:dyDescent="0.25">
      <c r="A371" s="60" t="s">
        <v>667</v>
      </c>
      <c r="B371" s="36" t="s">
        <v>15</v>
      </c>
      <c r="C371" s="65" t="s">
        <v>668</v>
      </c>
      <c r="D371" s="61" t="s">
        <v>660</v>
      </c>
      <c r="E371" s="17" t="s">
        <v>461</v>
      </c>
      <c r="F371" s="67">
        <v>2321.73</v>
      </c>
      <c r="G371" s="21">
        <v>4.5</v>
      </c>
    </row>
    <row r="372" spans="1:7" ht="30" hidden="1" customHeight="1" x14ac:dyDescent="0.25">
      <c r="A372" s="60" t="s">
        <v>109</v>
      </c>
      <c r="B372" s="36" t="s">
        <v>15</v>
      </c>
      <c r="C372" s="65" t="s">
        <v>110</v>
      </c>
      <c r="D372" s="61" t="s">
        <v>660</v>
      </c>
      <c r="E372" s="17" t="s">
        <v>461</v>
      </c>
      <c r="F372" s="67">
        <v>2321.73</v>
      </c>
      <c r="G372" s="21">
        <v>4.5</v>
      </c>
    </row>
    <row r="373" spans="1:7" ht="30" hidden="1" customHeight="1" x14ac:dyDescent="0.25">
      <c r="A373" s="60" t="s">
        <v>102</v>
      </c>
      <c r="B373" s="36" t="s">
        <v>15</v>
      </c>
      <c r="C373" s="65" t="s">
        <v>103</v>
      </c>
      <c r="D373" s="61" t="s">
        <v>660</v>
      </c>
      <c r="E373" s="17" t="s">
        <v>461</v>
      </c>
      <c r="F373" s="67">
        <v>2321.73</v>
      </c>
      <c r="G373" s="21">
        <v>4.5</v>
      </c>
    </row>
    <row r="374" spans="1:7" ht="30" hidden="1" customHeight="1" x14ac:dyDescent="0.25">
      <c r="A374" s="60" t="s">
        <v>111</v>
      </c>
      <c r="B374" s="36" t="s">
        <v>15</v>
      </c>
      <c r="C374" s="65" t="s">
        <v>112</v>
      </c>
      <c r="D374" s="61" t="s">
        <v>660</v>
      </c>
      <c r="E374" s="17" t="s">
        <v>461</v>
      </c>
      <c r="F374" s="67">
        <v>2321.73</v>
      </c>
      <c r="G374" s="21">
        <v>4.5</v>
      </c>
    </row>
    <row r="375" spans="1:7" ht="30" hidden="1" customHeight="1" x14ac:dyDescent="0.25">
      <c r="A375" s="60" t="s">
        <v>275</v>
      </c>
      <c r="B375" s="36" t="s">
        <v>15</v>
      </c>
      <c r="C375" s="65" t="s">
        <v>276</v>
      </c>
      <c r="D375" s="61" t="s">
        <v>660</v>
      </c>
      <c r="E375" s="17" t="s">
        <v>461</v>
      </c>
      <c r="F375" s="67">
        <v>2321.73</v>
      </c>
      <c r="G375" s="21">
        <v>4.5</v>
      </c>
    </row>
    <row r="376" spans="1:7" ht="30" hidden="1" customHeight="1" x14ac:dyDescent="0.25">
      <c r="A376" s="60" t="s">
        <v>669</v>
      </c>
      <c r="B376" s="36" t="s">
        <v>15</v>
      </c>
      <c r="C376" s="65" t="s">
        <v>670</v>
      </c>
      <c r="D376" s="61" t="s">
        <v>660</v>
      </c>
      <c r="E376" s="17" t="s">
        <v>461</v>
      </c>
      <c r="F376" s="67">
        <v>2321.73</v>
      </c>
      <c r="G376" s="21">
        <v>4.5</v>
      </c>
    </row>
    <row r="377" spans="1:7" ht="30" hidden="1" customHeight="1" x14ac:dyDescent="0.25">
      <c r="A377" s="60" t="s">
        <v>671</v>
      </c>
      <c r="B377" s="36" t="s">
        <v>15</v>
      </c>
      <c r="C377" s="65" t="s">
        <v>672</v>
      </c>
      <c r="D377" s="61" t="s">
        <v>660</v>
      </c>
      <c r="E377" s="17" t="s">
        <v>461</v>
      </c>
      <c r="F377" s="67">
        <v>2321.73</v>
      </c>
      <c r="G377" s="21">
        <v>4.5</v>
      </c>
    </row>
    <row r="378" spans="1:7" ht="30" hidden="1" customHeight="1" x14ac:dyDescent="0.25">
      <c r="A378" s="60" t="s">
        <v>673</v>
      </c>
      <c r="B378" s="18" t="s">
        <v>15</v>
      </c>
      <c r="C378" s="65" t="s">
        <v>674</v>
      </c>
      <c r="D378" s="61" t="s">
        <v>660</v>
      </c>
      <c r="E378" s="17" t="s">
        <v>461</v>
      </c>
      <c r="F378" s="67">
        <v>2321.73</v>
      </c>
      <c r="G378" s="21">
        <v>4.5</v>
      </c>
    </row>
    <row r="379" spans="1:7" ht="30" hidden="1" customHeight="1" x14ac:dyDescent="0.25">
      <c r="A379" s="60" t="s">
        <v>271</v>
      </c>
      <c r="B379" s="36" t="s">
        <v>15</v>
      </c>
      <c r="C379" s="65" t="s">
        <v>272</v>
      </c>
      <c r="D379" s="61" t="s">
        <v>660</v>
      </c>
      <c r="E379" s="17" t="s">
        <v>461</v>
      </c>
      <c r="F379" s="67">
        <v>2321.73</v>
      </c>
      <c r="G379" s="21">
        <v>4.5</v>
      </c>
    </row>
    <row r="380" spans="1:7" ht="30" hidden="1" customHeight="1" x14ac:dyDescent="0.25">
      <c r="A380" s="60" t="s">
        <v>100</v>
      </c>
      <c r="B380" s="36" t="s">
        <v>15</v>
      </c>
      <c r="C380" s="65" t="s">
        <v>101</v>
      </c>
      <c r="D380" s="61" t="s">
        <v>660</v>
      </c>
      <c r="E380" s="17" t="s">
        <v>461</v>
      </c>
      <c r="F380" s="67">
        <v>2321.73</v>
      </c>
      <c r="G380" s="21">
        <v>4.5</v>
      </c>
    </row>
    <row r="381" spans="1:7" ht="30" hidden="1" customHeight="1" x14ac:dyDescent="0.25">
      <c r="A381" s="60" t="s">
        <v>675</v>
      </c>
      <c r="B381" s="36" t="s">
        <v>7</v>
      </c>
      <c r="C381" s="65" t="s">
        <v>149</v>
      </c>
      <c r="D381" s="73" t="s">
        <v>676</v>
      </c>
      <c r="E381" s="17" t="s">
        <v>461</v>
      </c>
      <c r="F381" s="67">
        <v>1798.76</v>
      </c>
      <c r="G381" s="21">
        <v>3.5</v>
      </c>
    </row>
    <row r="382" spans="1:7" ht="30" hidden="1" customHeight="1" x14ac:dyDescent="0.25">
      <c r="A382" s="60" t="s">
        <v>155</v>
      </c>
      <c r="B382" s="36" t="s">
        <v>15</v>
      </c>
      <c r="C382" s="65" t="s">
        <v>156</v>
      </c>
      <c r="D382" s="73" t="s">
        <v>676</v>
      </c>
      <c r="E382" s="17" t="s">
        <v>461</v>
      </c>
      <c r="F382" s="67">
        <v>1798.76</v>
      </c>
      <c r="G382" s="21">
        <v>3.5</v>
      </c>
    </row>
    <row r="383" spans="1:7" ht="30" hidden="1" customHeight="1" x14ac:dyDescent="0.25">
      <c r="A383" s="60" t="s">
        <v>151</v>
      </c>
      <c r="B383" s="36" t="s">
        <v>15</v>
      </c>
      <c r="C383" s="65" t="s">
        <v>152</v>
      </c>
      <c r="D383" s="73" t="s">
        <v>676</v>
      </c>
      <c r="E383" s="17" t="s">
        <v>461</v>
      </c>
      <c r="F383" s="67">
        <v>1798.76</v>
      </c>
      <c r="G383" s="21">
        <v>3.5</v>
      </c>
    </row>
    <row r="384" spans="1:7" ht="30" hidden="1" customHeight="1" x14ac:dyDescent="0.25">
      <c r="A384" s="60" t="s">
        <v>677</v>
      </c>
      <c r="B384" s="36" t="s">
        <v>15</v>
      </c>
      <c r="C384" s="65" t="s">
        <v>678</v>
      </c>
      <c r="D384" s="73" t="s">
        <v>676</v>
      </c>
      <c r="E384" s="17" t="s">
        <v>461</v>
      </c>
      <c r="F384" s="67">
        <v>1798.76</v>
      </c>
      <c r="G384" s="21">
        <v>3.5</v>
      </c>
    </row>
    <row r="385" spans="1:7" ht="30" hidden="1" customHeight="1" x14ac:dyDescent="0.3">
      <c r="A385" s="74" t="s">
        <v>220</v>
      </c>
      <c r="B385" s="36" t="s">
        <v>15</v>
      </c>
      <c r="C385" s="65" t="s">
        <v>221</v>
      </c>
      <c r="D385" s="61" t="s">
        <v>679</v>
      </c>
      <c r="E385" s="17" t="s">
        <v>99</v>
      </c>
      <c r="F385" s="67">
        <v>1275.79</v>
      </c>
      <c r="G385" s="21">
        <v>2.5</v>
      </c>
    </row>
    <row r="386" spans="1:7" ht="30" hidden="1" customHeight="1" x14ac:dyDescent="0.25">
      <c r="A386" s="60" t="s">
        <v>629</v>
      </c>
      <c r="B386" s="36" t="s">
        <v>15</v>
      </c>
      <c r="C386" s="65" t="s">
        <v>630</v>
      </c>
      <c r="D386" s="61" t="s">
        <v>679</v>
      </c>
      <c r="E386" s="17" t="s">
        <v>99</v>
      </c>
      <c r="F386" s="67">
        <v>1275.79</v>
      </c>
      <c r="G386" s="21">
        <v>2.5</v>
      </c>
    </row>
    <row r="387" spans="1:7" ht="30" hidden="1" customHeight="1" x14ac:dyDescent="0.25">
      <c r="A387" s="60" t="s">
        <v>680</v>
      </c>
      <c r="B387" s="36" t="s">
        <v>15</v>
      </c>
      <c r="C387" s="65" t="s">
        <v>681</v>
      </c>
      <c r="D387" s="61" t="s">
        <v>679</v>
      </c>
      <c r="E387" s="17" t="s">
        <v>99</v>
      </c>
      <c r="F387" s="67">
        <v>1275.79</v>
      </c>
      <c r="G387" s="21">
        <v>2.5</v>
      </c>
    </row>
    <row r="388" spans="1:7" ht="30" hidden="1" customHeight="1" x14ac:dyDescent="0.25">
      <c r="A388" s="60" t="s">
        <v>682</v>
      </c>
      <c r="B388" s="36" t="s">
        <v>15</v>
      </c>
      <c r="C388" s="65" t="s">
        <v>683</v>
      </c>
      <c r="D388" s="61" t="s">
        <v>679</v>
      </c>
      <c r="E388" s="17" t="s">
        <v>99</v>
      </c>
      <c r="F388" s="67">
        <v>1275.79</v>
      </c>
      <c r="G388" s="21">
        <v>2.5</v>
      </c>
    </row>
    <row r="389" spans="1:7" ht="30" hidden="1" customHeight="1" x14ac:dyDescent="0.25">
      <c r="A389" s="60" t="s">
        <v>194</v>
      </c>
      <c r="B389" s="36" t="s">
        <v>7</v>
      </c>
      <c r="C389" s="65" t="s">
        <v>195</v>
      </c>
      <c r="D389" s="61" t="s">
        <v>684</v>
      </c>
      <c r="E389" s="17" t="s">
        <v>461</v>
      </c>
      <c r="F389" s="67">
        <v>3445.32</v>
      </c>
      <c r="G389" s="21">
        <v>5.5</v>
      </c>
    </row>
    <row r="390" spans="1:7" ht="30" hidden="1" customHeight="1" x14ac:dyDescent="0.25">
      <c r="A390" s="60" t="s">
        <v>685</v>
      </c>
      <c r="B390" s="36" t="s">
        <v>7</v>
      </c>
      <c r="C390" s="65" t="s">
        <v>686</v>
      </c>
      <c r="D390" s="61" t="s">
        <v>684</v>
      </c>
      <c r="E390" s="17" t="s">
        <v>461</v>
      </c>
      <c r="F390" s="67">
        <v>3445.32</v>
      </c>
      <c r="G390" s="21">
        <v>5.5</v>
      </c>
    </row>
    <row r="391" spans="1:7" ht="30" hidden="1" customHeight="1" x14ac:dyDescent="0.25">
      <c r="A391" s="60" t="s">
        <v>687</v>
      </c>
      <c r="B391" s="36" t="s">
        <v>15</v>
      </c>
      <c r="C391" s="65" t="s">
        <v>199</v>
      </c>
      <c r="D391" s="61" t="s">
        <v>684</v>
      </c>
      <c r="E391" s="17" t="s">
        <v>461</v>
      </c>
      <c r="F391" s="67">
        <v>3445.32</v>
      </c>
      <c r="G391" s="21">
        <v>5.5</v>
      </c>
    </row>
    <row r="392" spans="1:7" ht="30" hidden="1" customHeight="1" x14ac:dyDescent="0.25">
      <c r="A392" s="60" t="s">
        <v>655</v>
      </c>
      <c r="B392" s="36" t="s">
        <v>15</v>
      </c>
      <c r="C392" s="65" t="s">
        <v>203</v>
      </c>
      <c r="D392" s="61" t="s">
        <v>684</v>
      </c>
      <c r="E392" s="17" t="s">
        <v>461</v>
      </c>
      <c r="F392" s="67">
        <v>3445.32</v>
      </c>
      <c r="G392" s="21">
        <v>5.5</v>
      </c>
    </row>
    <row r="393" spans="1:7" ht="30" hidden="1" customHeight="1" x14ac:dyDescent="0.25">
      <c r="A393" s="60" t="s">
        <v>688</v>
      </c>
      <c r="B393" s="36" t="s">
        <v>15</v>
      </c>
      <c r="C393" s="65" t="s">
        <v>201</v>
      </c>
      <c r="D393" s="61" t="s">
        <v>684</v>
      </c>
      <c r="E393" s="17" t="s">
        <v>461</v>
      </c>
      <c r="F393" s="67">
        <v>3445.32</v>
      </c>
      <c r="G393" s="21">
        <v>5.5</v>
      </c>
    </row>
    <row r="394" spans="1:7" ht="30" hidden="1" customHeight="1" x14ac:dyDescent="0.25">
      <c r="A394" s="60" t="s">
        <v>689</v>
      </c>
      <c r="B394" s="36" t="s">
        <v>15</v>
      </c>
      <c r="C394" s="65" t="s">
        <v>219</v>
      </c>
      <c r="D394" s="61" t="s">
        <v>684</v>
      </c>
      <c r="E394" s="17" t="s">
        <v>461</v>
      </c>
      <c r="F394" s="67">
        <v>3445.32</v>
      </c>
      <c r="G394" s="21">
        <v>5.5</v>
      </c>
    </row>
    <row r="395" spans="1:7" ht="30" hidden="1" customHeight="1" x14ac:dyDescent="0.25">
      <c r="A395" s="60" t="s">
        <v>690</v>
      </c>
      <c r="B395" s="36" t="s">
        <v>7</v>
      </c>
      <c r="C395" s="65" t="s">
        <v>691</v>
      </c>
      <c r="D395" s="61" t="s">
        <v>692</v>
      </c>
      <c r="E395" s="17" t="s">
        <v>310</v>
      </c>
      <c r="F395" s="67">
        <v>752.82</v>
      </c>
      <c r="G395" s="21">
        <v>1.5</v>
      </c>
    </row>
    <row r="396" spans="1:7" ht="30" hidden="1" customHeight="1" x14ac:dyDescent="0.25">
      <c r="A396" s="60" t="s">
        <v>31</v>
      </c>
      <c r="B396" s="36" t="s">
        <v>15</v>
      </c>
      <c r="C396" s="65" t="s">
        <v>32</v>
      </c>
      <c r="D396" s="61" t="s">
        <v>692</v>
      </c>
      <c r="E396" s="17" t="s">
        <v>310</v>
      </c>
      <c r="F396" s="67">
        <v>752.82</v>
      </c>
      <c r="G396" s="21">
        <v>1.5</v>
      </c>
    </row>
    <row r="397" spans="1:7" ht="30" hidden="1" customHeight="1" x14ac:dyDescent="0.25">
      <c r="A397" s="60" t="s">
        <v>19</v>
      </c>
      <c r="B397" s="36" t="s">
        <v>15</v>
      </c>
      <c r="C397" s="65">
        <v>17218438</v>
      </c>
      <c r="D397" s="61" t="s">
        <v>692</v>
      </c>
      <c r="E397" s="17" t="s">
        <v>310</v>
      </c>
      <c r="F397" s="67">
        <v>752.82</v>
      </c>
      <c r="G397" s="21">
        <v>1.5</v>
      </c>
    </row>
    <row r="398" spans="1:7" ht="30" hidden="1" customHeight="1" x14ac:dyDescent="0.25">
      <c r="A398" s="60" t="s">
        <v>693</v>
      </c>
      <c r="B398" s="36" t="s">
        <v>15</v>
      </c>
      <c r="C398" s="65" t="s">
        <v>694</v>
      </c>
      <c r="D398" s="61" t="s">
        <v>692</v>
      </c>
      <c r="E398" s="17" t="s">
        <v>310</v>
      </c>
      <c r="F398" s="67">
        <v>752.82</v>
      </c>
      <c r="G398" s="21">
        <v>1.5</v>
      </c>
    </row>
    <row r="399" spans="1:7" ht="30" hidden="1" customHeight="1" x14ac:dyDescent="0.25">
      <c r="A399" s="60" t="s">
        <v>23</v>
      </c>
      <c r="B399" s="36" t="s">
        <v>15</v>
      </c>
      <c r="C399" s="65" t="s">
        <v>695</v>
      </c>
      <c r="D399" s="61" t="s">
        <v>692</v>
      </c>
      <c r="E399" s="17" t="s">
        <v>310</v>
      </c>
      <c r="F399" s="67">
        <v>752.82</v>
      </c>
      <c r="G399" s="21">
        <v>1.5</v>
      </c>
    </row>
    <row r="400" spans="1:7" ht="30" hidden="1" customHeight="1" x14ac:dyDescent="0.25">
      <c r="A400" s="60" t="s">
        <v>25</v>
      </c>
      <c r="B400" s="36" t="s">
        <v>15</v>
      </c>
      <c r="C400" s="65" t="s">
        <v>696</v>
      </c>
      <c r="D400" s="61" t="s">
        <v>692</v>
      </c>
      <c r="E400" s="17" t="s">
        <v>310</v>
      </c>
      <c r="F400" s="67">
        <v>752.82</v>
      </c>
      <c r="G400" s="21">
        <v>1.5</v>
      </c>
    </row>
    <row r="401" spans="1:7" ht="30" hidden="1" customHeight="1" x14ac:dyDescent="0.25">
      <c r="A401" s="60" t="s">
        <v>697</v>
      </c>
      <c r="B401" s="65" t="s">
        <v>15</v>
      </c>
      <c r="C401" s="65" t="s">
        <v>698</v>
      </c>
      <c r="D401" s="61" t="s">
        <v>634</v>
      </c>
      <c r="E401" s="17" t="s">
        <v>456</v>
      </c>
      <c r="F401" s="67">
        <v>1275.79</v>
      </c>
      <c r="G401" s="72">
        <v>2.5</v>
      </c>
    </row>
    <row r="402" spans="1:7" ht="30" hidden="1" customHeight="1" x14ac:dyDescent="0.25">
      <c r="A402" s="60" t="s">
        <v>131</v>
      </c>
      <c r="B402" s="36" t="s">
        <v>7</v>
      </c>
      <c r="C402" s="65" t="s">
        <v>132</v>
      </c>
      <c r="D402" s="61" t="s">
        <v>699</v>
      </c>
      <c r="E402" s="17" t="s">
        <v>99</v>
      </c>
      <c r="F402" s="67">
        <v>899.37</v>
      </c>
      <c r="G402" s="21">
        <v>1.5</v>
      </c>
    </row>
    <row r="403" spans="1:7" ht="30" hidden="1" customHeight="1" x14ac:dyDescent="0.25">
      <c r="A403" s="60" t="s">
        <v>136</v>
      </c>
      <c r="B403" s="36" t="s">
        <v>15</v>
      </c>
      <c r="C403" s="65" t="s">
        <v>137</v>
      </c>
      <c r="D403" s="61" t="s">
        <v>699</v>
      </c>
      <c r="E403" s="17" t="s">
        <v>99</v>
      </c>
      <c r="F403" s="67">
        <v>899.37</v>
      </c>
      <c r="G403" s="21">
        <v>1.5</v>
      </c>
    </row>
    <row r="404" spans="1:7" ht="30" hidden="1" customHeight="1" x14ac:dyDescent="0.25">
      <c r="A404" s="60" t="s">
        <v>305</v>
      </c>
      <c r="B404" s="36" t="s">
        <v>15</v>
      </c>
      <c r="C404" s="65" t="s">
        <v>306</v>
      </c>
      <c r="D404" s="61" t="s">
        <v>699</v>
      </c>
      <c r="E404" s="17" t="s">
        <v>99</v>
      </c>
      <c r="F404" s="67">
        <v>899.37</v>
      </c>
      <c r="G404" s="21">
        <v>1.5</v>
      </c>
    </row>
    <row r="405" spans="1:7" ht="30" hidden="1" customHeight="1" x14ac:dyDescent="0.25">
      <c r="A405" s="60" t="s">
        <v>134</v>
      </c>
      <c r="B405" s="36" t="s">
        <v>15</v>
      </c>
      <c r="C405" s="65" t="s">
        <v>135</v>
      </c>
      <c r="D405" s="61" t="s">
        <v>699</v>
      </c>
      <c r="E405" s="17" t="s">
        <v>99</v>
      </c>
      <c r="F405" s="67">
        <v>899.37</v>
      </c>
      <c r="G405" s="21">
        <v>1.5</v>
      </c>
    </row>
    <row r="406" spans="1:7" ht="30" hidden="1" customHeight="1" x14ac:dyDescent="0.25">
      <c r="A406" s="60" t="s">
        <v>700</v>
      </c>
      <c r="B406" s="36" t="s">
        <v>12</v>
      </c>
      <c r="C406" s="65" t="s">
        <v>701</v>
      </c>
      <c r="D406" s="61" t="s">
        <v>702</v>
      </c>
      <c r="E406" s="17" t="s">
        <v>41</v>
      </c>
      <c r="F406" s="67">
        <v>752.82</v>
      </c>
      <c r="G406" s="21"/>
    </row>
    <row r="407" spans="1:7" ht="30" hidden="1" customHeight="1" x14ac:dyDescent="0.25">
      <c r="A407" s="60" t="s">
        <v>37</v>
      </c>
      <c r="B407" s="36" t="s">
        <v>38</v>
      </c>
      <c r="C407" s="65" t="s">
        <v>39</v>
      </c>
      <c r="D407" s="61" t="s">
        <v>702</v>
      </c>
      <c r="E407" s="17" t="s">
        <v>41</v>
      </c>
      <c r="F407" s="67">
        <v>752.82</v>
      </c>
      <c r="G407" s="21"/>
    </row>
    <row r="408" spans="1:7" ht="30" hidden="1" customHeight="1" x14ac:dyDescent="0.25">
      <c r="A408" s="60" t="s">
        <v>347</v>
      </c>
      <c r="B408" s="36" t="s">
        <v>15</v>
      </c>
      <c r="C408" s="65" t="s">
        <v>348</v>
      </c>
      <c r="D408" s="61" t="s">
        <v>702</v>
      </c>
      <c r="E408" s="17" t="s">
        <v>41</v>
      </c>
      <c r="F408" s="67">
        <v>752.82</v>
      </c>
      <c r="G408" s="21"/>
    </row>
    <row r="409" spans="1:7" ht="30" hidden="1" customHeight="1" x14ac:dyDescent="0.25">
      <c r="A409" s="60" t="s">
        <v>242</v>
      </c>
      <c r="B409" s="36" t="s">
        <v>38</v>
      </c>
      <c r="C409" s="65" t="s">
        <v>243</v>
      </c>
      <c r="D409" s="61" t="s">
        <v>702</v>
      </c>
      <c r="E409" s="17" t="s">
        <v>41</v>
      </c>
      <c r="F409" s="67">
        <v>752.82</v>
      </c>
      <c r="G409" s="21"/>
    </row>
    <row r="410" spans="1:7" ht="30" hidden="1" customHeight="1" x14ac:dyDescent="0.25">
      <c r="A410" s="60" t="s">
        <v>84</v>
      </c>
      <c r="B410" s="36" t="s">
        <v>85</v>
      </c>
      <c r="C410" s="65" t="s">
        <v>86</v>
      </c>
      <c r="D410" s="61" t="s">
        <v>702</v>
      </c>
      <c r="E410" s="17" t="s">
        <v>41</v>
      </c>
      <c r="F410" s="67">
        <v>752.82</v>
      </c>
      <c r="G410" s="21"/>
    </row>
    <row r="411" spans="1:7" ht="30" hidden="1" customHeight="1" x14ac:dyDescent="0.25">
      <c r="A411" s="60" t="s">
        <v>457</v>
      </c>
      <c r="B411" s="18" t="s">
        <v>15</v>
      </c>
      <c r="C411" s="65" t="s">
        <v>458</v>
      </c>
      <c r="D411" s="61" t="s">
        <v>703</v>
      </c>
      <c r="E411" s="17" t="s">
        <v>83</v>
      </c>
      <c r="F411" s="67">
        <v>4198.1499999999996</v>
      </c>
      <c r="G411" s="21">
        <v>9.5</v>
      </c>
    </row>
    <row r="412" spans="1:7" ht="30" hidden="1" customHeight="1" x14ac:dyDescent="0.25">
      <c r="A412" s="60" t="s">
        <v>453</v>
      </c>
      <c r="B412" s="36" t="s">
        <v>15</v>
      </c>
      <c r="C412" s="65" t="s">
        <v>454</v>
      </c>
      <c r="D412" s="61" t="s">
        <v>703</v>
      </c>
      <c r="E412" s="17" t="s">
        <v>83</v>
      </c>
      <c r="F412" s="67">
        <v>4198.1499999999996</v>
      </c>
      <c r="G412" s="21">
        <v>9.5</v>
      </c>
    </row>
    <row r="413" spans="1:7" ht="30" hidden="1" customHeight="1" x14ac:dyDescent="0.25">
      <c r="A413" s="60" t="s">
        <v>167</v>
      </c>
      <c r="B413" s="36" t="s">
        <v>7</v>
      </c>
      <c r="C413" s="65" t="s">
        <v>168</v>
      </c>
      <c r="D413" s="61" t="s">
        <v>704</v>
      </c>
      <c r="E413" s="17" t="s">
        <v>461</v>
      </c>
      <c r="F413" s="67">
        <v>2761.38</v>
      </c>
      <c r="G413" s="21">
        <v>4.5</v>
      </c>
    </row>
    <row r="414" spans="1:7" ht="30" hidden="1" customHeight="1" x14ac:dyDescent="0.25">
      <c r="A414" s="60" t="s">
        <v>705</v>
      </c>
      <c r="B414" s="36" t="s">
        <v>7</v>
      </c>
      <c r="C414" s="65" t="s">
        <v>706</v>
      </c>
      <c r="D414" s="61" t="s">
        <v>704</v>
      </c>
      <c r="E414" s="17" t="s">
        <v>461</v>
      </c>
      <c r="F414" s="67">
        <v>2761.38</v>
      </c>
      <c r="G414" s="21">
        <v>4.5</v>
      </c>
    </row>
    <row r="415" spans="1:7" ht="30" hidden="1" customHeight="1" x14ac:dyDescent="0.25">
      <c r="A415" s="60" t="s">
        <v>228</v>
      </c>
      <c r="B415" s="36" t="s">
        <v>12</v>
      </c>
      <c r="C415" s="65" t="s">
        <v>229</v>
      </c>
      <c r="D415" s="61" t="s">
        <v>704</v>
      </c>
      <c r="E415" s="17" t="s">
        <v>461</v>
      </c>
      <c r="F415" s="67">
        <v>2761.38</v>
      </c>
      <c r="G415" s="21">
        <v>4.5</v>
      </c>
    </row>
    <row r="416" spans="1:7" ht="30" hidden="1" customHeight="1" x14ac:dyDescent="0.25">
      <c r="A416" s="60" t="s">
        <v>92</v>
      </c>
      <c r="B416" s="18" t="s">
        <v>15</v>
      </c>
      <c r="C416" s="65" t="s">
        <v>93</v>
      </c>
      <c r="D416" s="61" t="s">
        <v>704</v>
      </c>
      <c r="E416" s="17" t="s">
        <v>461</v>
      </c>
      <c r="F416" s="67">
        <v>2761.38</v>
      </c>
      <c r="G416" s="21">
        <v>4.5</v>
      </c>
    </row>
    <row r="417" spans="1:7" ht="30" hidden="1" customHeight="1" x14ac:dyDescent="0.25">
      <c r="A417" s="60" t="s">
        <v>707</v>
      </c>
      <c r="B417" s="18" t="s">
        <v>15</v>
      </c>
      <c r="C417" s="65" t="s">
        <v>171</v>
      </c>
      <c r="D417" s="61" t="s">
        <v>704</v>
      </c>
      <c r="E417" s="17" t="s">
        <v>461</v>
      </c>
      <c r="F417" s="67">
        <v>2761.38</v>
      </c>
      <c r="G417" s="21">
        <v>4.5</v>
      </c>
    </row>
    <row r="418" spans="1:7" ht="30" hidden="1" customHeight="1" x14ac:dyDescent="0.25">
      <c r="A418" s="60" t="s">
        <v>708</v>
      </c>
      <c r="B418" s="18" t="s">
        <v>15</v>
      </c>
      <c r="C418" s="65" t="s">
        <v>95</v>
      </c>
      <c r="D418" s="61" t="s">
        <v>704</v>
      </c>
      <c r="E418" s="17" t="s">
        <v>461</v>
      </c>
      <c r="F418" s="67">
        <v>2761.38</v>
      </c>
      <c r="G418" s="21">
        <v>4.5</v>
      </c>
    </row>
    <row r="419" spans="1:7" ht="30" hidden="1" customHeight="1" x14ac:dyDescent="0.25">
      <c r="A419" s="60" t="s">
        <v>479</v>
      </c>
      <c r="B419" s="18" t="s">
        <v>15</v>
      </c>
      <c r="C419" s="66" t="s">
        <v>480</v>
      </c>
      <c r="D419" s="61" t="s">
        <v>709</v>
      </c>
      <c r="E419" s="17" t="s">
        <v>41</v>
      </c>
      <c r="F419" s="67">
        <v>606.26</v>
      </c>
      <c r="G419" s="21">
        <v>1.5</v>
      </c>
    </row>
    <row r="420" spans="1:7" ht="30" hidden="1" customHeight="1" x14ac:dyDescent="0.25">
      <c r="A420" s="60" t="s">
        <v>44</v>
      </c>
      <c r="B420" s="18" t="s">
        <v>15</v>
      </c>
      <c r="C420" s="66" t="s">
        <v>45</v>
      </c>
      <c r="D420" s="61" t="s">
        <v>709</v>
      </c>
      <c r="E420" s="17" t="s">
        <v>41</v>
      </c>
      <c r="F420" s="67">
        <v>606.26</v>
      </c>
      <c r="G420" s="21">
        <v>1.5</v>
      </c>
    </row>
    <row r="421" spans="1:7" ht="30" hidden="1" customHeight="1" x14ac:dyDescent="0.25">
      <c r="A421" s="60" t="s">
        <v>482</v>
      </c>
      <c r="B421" s="18" t="s">
        <v>15</v>
      </c>
      <c r="C421" s="66" t="s">
        <v>483</v>
      </c>
      <c r="D421" s="61" t="s">
        <v>709</v>
      </c>
      <c r="E421" s="17" t="s">
        <v>41</v>
      </c>
      <c r="F421" s="67">
        <v>606.26</v>
      </c>
      <c r="G421" s="21">
        <v>1.5</v>
      </c>
    </row>
    <row r="422" spans="1:7" ht="30" hidden="1" customHeight="1" x14ac:dyDescent="0.25">
      <c r="A422" s="60" t="s">
        <v>113</v>
      </c>
      <c r="B422" s="36" t="s">
        <v>7</v>
      </c>
      <c r="C422" s="66" t="s">
        <v>114</v>
      </c>
      <c r="D422" s="61" t="s">
        <v>709</v>
      </c>
      <c r="E422" s="17" t="s">
        <v>99</v>
      </c>
      <c r="F422" s="67">
        <v>752.82</v>
      </c>
      <c r="G422" s="21">
        <v>1.5</v>
      </c>
    </row>
    <row r="423" spans="1:7" ht="30" hidden="1" customHeight="1" x14ac:dyDescent="0.25">
      <c r="A423" s="60" t="s">
        <v>710</v>
      </c>
      <c r="B423" s="36" t="s">
        <v>7</v>
      </c>
      <c r="C423" s="65" t="s">
        <v>711</v>
      </c>
      <c r="D423" s="61" t="s">
        <v>709</v>
      </c>
      <c r="E423" s="17" t="s">
        <v>99</v>
      </c>
      <c r="F423" s="67">
        <v>752.82</v>
      </c>
      <c r="G423" s="21">
        <v>1.5</v>
      </c>
    </row>
    <row r="424" spans="1:7" ht="30" hidden="1" customHeight="1" x14ac:dyDescent="0.25">
      <c r="A424" s="60" t="s">
        <v>518</v>
      </c>
      <c r="B424" s="36" t="s">
        <v>15</v>
      </c>
      <c r="C424" s="65" t="s">
        <v>519</v>
      </c>
      <c r="D424" s="61" t="s">
        <v>709</v>
      </c>
      <c r="E424" s="17" t="s">
        <v>99</v>
      </c>
      <c r="F424" s="67">
        <v>752.82</v>
      </c>
      <c r="G424" s="21">
        <v>1.5</v>
      </c>
    </row>
    <row r="425" spans="1:7" ht="30" hidden="1" customHeight="1" x14ac:dyDescent="0.25">
      <c r="A425" s="60" t="s">
        <v>522</v>
      </c>
      <c r="B425" s="36" t="s">
        <v>15</v>
      </c>
      <c r="C425" s="65" t="s">
        <v>523</v>
      </c>
      <c r="D425" s="61" t="s">
        <v>709</v>
      </c>
      <c r="E425" s="17" t="s">
        <v>99</v>
      </c>
      <c r="F425" s="67">
        <v>752.82</v>
      </c>
      <c r="G425" s="21">
        <v>1.5</v>
      </c>
    </row>
    <row r="426" spans="1:7" ht="30" hidden="1" customHeight="1" x14ac:dyDescent="0.25">
      <c r="A426" s="60" t="s">
        <v>235</v>
      </c>
      <c r="B426" s="36" t="s">
        <v>15</v>
      </c>
      <c r="C426" s="65" t="s">
        <v>236</v>
      </c>
      <c r="D426" s="61" t="s">
        <v>709</v>
      </c>
      <c r="E426" s="17" t="s">
        <v>99</v>
      </c>
      <c r="F426" s="67">
        <v>752.82</v>
      </c>
      <c r="G426" s="21">
        <v>1.5</v>
      </c>
    </row>
    <row r="427" spans="1:7" ht="30" hidden="1" customHeight="1" x14ac:dyDescent="0.25">
      <c r="A427" s="60" t="s">
        <v>417</v>
      </c>
      <c r="B427" s="36" t="s">
        <v>12</v>
      </c>
      <c r="C427" s="65" t="s">
        <v>418</v>
      </c>
      <c r="D427" s="61" t="s">
        <v>709</v>
      </c>
      <c r="E427" s="17" t="s">
        <v>99</v>
      </c>
      <c r="F427" s="67">
        <v>752.82</v>
      </c>
      <c r="G427" s="21">
        <v>1.5</v>
      </c>
    </row>
    <row r="428" spans="1:7" ht="30" hidden="1" customHeight="1" x14ac:dyDescent="0.25">
      <c r="A428" s="60" t="s">
        <v>129</v>
      </c>
      <c r="B428" s="36" t="s">
        <v>15</v>
      </c>
      <c r="C428" s="65" t="s">
        <v>130</v>
      </c>
      <c r="D428" s="61" t="s">
        <v>709</v>
      </c>
      <c r="E428" s="17" t="s">
        <v>99</v>
      </c>
      <c r="F428" s="67">
        <v>752.82</v>
      </c>
      <c r="G428" s="21">
        <v>1.5</v>
      </c>
    </row>
    <row r="429" spans="1:7" ht="30" hidden="1" customHeight="1" x14ac:dyDescent="0.25">
      <c r="A429" s="60" t="s">
        <v>712</v>
      </c>
      <c r="B429" s="36" t="s">
        <v>15</v>
      </c>
      <c r="C429" s="65" t="s">
        <v>713</v>
      </c>
      <c r="D429" s="61" t="s">
        <v>709</v>
      </c>
      <c r="E429" s="17" t="s">
        <v>99</v>
      </c>
      <c r="F429" s="67">
        <v>752.82</v>
      </c>
      <c r="G429" s="21">
        <v>1.5</v>
      </c>
    </row>
    <row r="430" spans="1:7" ht="30" hidden="1" customHeight="1" x14ac:dyDescent="0.25">
      <c r="A430" s="60" t="s">
        <v>574</v>
      </c>
      <c r="B430" s="36" t="s">
        <v>15</v>
      </c>
      <c r="C430" s="65" t="s">
        <v>575</v>
      </c>
      <c r="D430" s="61" t="s">
        <v>709</v>
      </c>
      <c r="E430" s="17" t="s">
        <v>99</v>
      </c>
      <c r="F430" s="67">
        <v>752.82</v>
      </c>
      <c r="G430" s="21">
        <v>1.5</v>
      </c>
    </row>
    <row r="431" spans="1:7" ht="30" hidden="1" customHeight="1" x14ac:dyDescent="0.25">
      <c r="A431" s="60" t="s">
        <v>714</v>
      </c>
      <c r="B431" s="36" t="s">
        <v>15</v>
      </c>
      <c r="C431" s="65" t="s">
        <v>715</v>
      </c>
      <c r="D431" s="61" t="s">
        <v>709</v>
      </c>
      <c r="E431" s="17" t="s">
        <v>99</v>
      </c>
      <c r="F431" s="67">
        <v>752.82</v>
      </c>
      <c r="G431" s="21">
        <v>1.5</v>
      </c>
    </row>
    <row r="432" spans="1:7" ht="30" hidden="1" customHeight="1" x14ac:dyDescent="0.25">
      <c r="A432" s="60" t="s">
        <v>716</v>
      </c>
      <c r="B432" s="36" t="s">
        <v>15</v>
      </c>
      <c r="C432" s="65" t="s">
        <v>577</v>
      </c>
      <c r="D432" s="61" t="s">
        <v>709</v>
      </c>
      <c r="E432" s="17" t="s">
        <v>99</v>
      </c>
      <c r="F432" s="67">
        <v>752.82</v>
      </c>
      <c r="G432" s="21">
        <v>1.5</v>
      </c>
    </row>
    <row r="433" spans="1:7" ht="30" hidden="1" customHeight="1" x14ac:dyDescent="0.25">
      <c r="A433" s="60" t="s">
        <v>572</v>
      </c>
      <c r="B433" s="36" t="s">
        <v>15</v>
      </c>
      <c r="C433" s="65" t="s">
        <v>573</v>
      </c>
      <c r="D433" s="61" t="s">
        <v>709</v>
      </c>
      <c r="E433" s="17" t="s">
        <v>99</v>
      </c>
      <c r="F433" s="67">
        <v>752.82</v>
      </c>
      <c r="G433" s="21">
        <v>1.5</v>
      </c>
    </row>
    <row r="434" spans="1:7" ht="30" hidden="1" customHeight="1" x14ac:dyDescent="0.25">
      <c r="A434" s="60" t="s">
        <v>291</v>
      </c>
      <c r="B434" s="36" t="s">
        <v>7</v>
      </c>
      <c r="C434" s="65" t="s">
        <v>292</v>
      </c>
      <c r="D434" s="61" t="s">
        <v>717</v>
      </c>
      <c r="E434" s="17" t="s">
        <v>310</v>
      </c>
      <c r="F434" s="67">
        <v>1520.04</v>
      </c>
      <c r="G434" s="21">
        <v>2.5</v>
      </c>
    </row>
    <row r="435" spans="1:7" ht="30" hidden="1" customHeight="1" x14ac:dyDescent="0.25">
      <c r="A435" s="60" t="s">
        <v>597</v>
      </c>
      <c r="B435" s="36" t="str">
        <f>B433</f>
        <v>Agente de Polícia</v>
      </c>
      <c r="C435" s="65" t="s">
        <v>598</v>
      </c>
      <c r="D435" s="61" t="s">
        <v>717</v>
      </c>
      <c r="E435" s="17" t="s">
        <v>310</v>
      </c>
      <c r="F435" s="67">
        <v>1520.04</v>
      </c>
      <c r="G435" s="21">
        <v>2.5</v>
      </c>
    </row>
    <row r="436" spans="1:7" ht="30" hidden="1" customHeight="1" x14ac:dyDescent="0.25">
      <c r="A436" s="60" t="s">
        <v>302</v>
      </c>
      <c r="B436" s="36" t="str">
        <f>B435</f>
        <v>Agente de Polícia</v>
      </c>
      <c r="C436" s="65" t="s">
        <v>303</v>
      </c>
      <c r="D436" s="61" t="s">
        <v>717</v>
      </c>
      <c r="E436" s="17" t="s">
        <v>310</v>
      </c>
      <c r="F436" s="67">
        <v>1520.04</v>
      </c>
      <c r="G436" s="21">
        <v>2.5</v>
      </c>
    </row>
    <row r="437" spans="1:7" ht="30" hidden="1" customHeight="1" x14ac:dyDescent="0.25">
      <c r="A437" s="60" t="s">
        <v>298</v>
      </c>
      <c r="B437" s="36" t="str">
        <f>B435</f>
        <v>Agente de Polícia</v>
      </c>
      <c r="C437" s="65" t="s">
        <v>299</v>
      </c>
      <c r="D437" s="61" t="s">
        <v>717</v>
      </c>
      <c r="E437" s="17" t="s">
        <v>310</v>
      </c>
      <c r="F437" s="67">
        <v>1520.04</v>
      </c>
      <c r="G437" s="21">
        <v>2.5</v>
      </c>
    </row>
    <row r="438" spans="1:7" ht="30" hidden="1" customHeight="1" x14ac:dyDescent="0.25">
      <c r="A438" s="60" t="s">
        <v>300</v>
      </c>
      <c r="B438" s="36" t="str">
        <f>B436</f>
        <v>Agente de Polícia</v>
      </c>
      <c r="C438" s="65" t="s">
        <v>301</v>
      </c>
      <c r="D438" s="61" t="s">
        <v>717</v>
      </c>
      <c r="E438" s="17" t="s">
        <v>310</v>
      </c>
      <c r="F438" s="67">
        <v>1520.04</v>
      </c>
      <c r="G438" s="21">
        <v>2.5</v>
      </c>
    </row>
    <row r="439" spans="1:7" ht="30" hidden="1" customHeight="1" x14ac:dyDescent="0.25">
      <c r="A439" s="60" t="s">
        <v>718</v>
      </c>
      <c r="B439" s="36" t="str">
        <f>B437</f>
        <v>Agente de Polícia</v>
      </c>
      <c r="C439" s="65" t="s">
        <v>719</v>
      </c>
      <c r="D439" s="61" t="s">
        <v>717</v>
      </c>
      <c r="E439" s="17" t="s">
        <v>310</v>
      </c>
      <c r="F439" s="67">
        <v>1520.04</v>
      </c>
      <c r="G439" s="21">
        <v>2.5</v>
      </c>
    </row>
    <row r="440" spans="1:7" ht="30" hidden="1" customHeight="1" x14ac:dyDescent="0.25">
      <c r="A440" s="60" t="s">
        <v>615</v>
      </c>
      <c r="B440" s="36" t="str">
        <f>B438</f>
        <v>Agente de Polícia</v>
      </c>
      <c r="C440" s="65" t="s">
        <v>616</v>
      </c>
      <c r="D440" s="61" t="s">
        <v>717</v>
      </c>
      <c r="E440" s="17" t="s">
        <v>310</v>
      </c>
      <c r="F440" s="67">
        <v>1520.04</v>
      </c>
      <c r="G440" s="21">
        <v>2.5</v>
      </c>
    </row>
    <row r="441" spans="1:7" ht="30" hidden="1" customHeight="1" x14ac:dyDescent="0.25">
      <c r="A441" s="60" t="s">
        <v>344</v>
      </c>
      <c r="B441" s="36" t="s">
        <v>7</v>
      </c>
      <c r="C441" s="65" t="s">
        <v>345</v>
      </c>
      <c r="D441" s="61" t="s">
        <v>720</v>
      </c>
      <c r="E441" s="17" t="s">
        <v>41</v>
      </c>
      <c r="F441" s="67">
        <v>899.37</v>
      </c>
      <c r="G441" s="21">
        <v>1.5</v>
      </c>
    </row>
    <row r="442" spans="1:7" ht="30" hidden="1" customHeight="1" x14ac:dyDescent="0.25">
      <c r="A442" s="60" t="s">
        <v>721</v>
      </c>
      <c r="B442" s="36" t="str">
        <f>B439</f>
        <v>Agente de Polícia</v>
      </c>
      <c r="C442" s="65" t="s">
        <v>722</v>
      </c>
      <c r="D442" s="61" t="s">
        <v>720</v>
      </c>
      <c r="E442" s="17" t="s">
        <v>41</v>
      </c>
      <c r="F442" s="67">
        <v>899.37</v>
      </c>
      <c r="G442" s="21">
        <v>1.5</v>
      </c>
    </row>
    <row r="443" spans="1:7" ht="30" hidden="1" customHeight="1" x14ac:dyDescent="0.25">
      <c r="A443" s="60" t="s">
        <v>163</v>
      </c>
      <c r="B443" s="36" t="str">
        <f>B442</f>
        <v>Agente de Polícia</v>
      </c>
      <c r="C443" s="65" t="s">
        <v>164</v>
      </c>
      <c r="D443" s="61" t="s">
        <v>720</v>
      </c>
      <c r="E443" s="17" t="s">
        <v>41</v>
      </c>
      <c r="F443" s="67">
        <v>899.37</v>
      </c>
      <c r="G443" s="21">
        <v>1.5</v>
      </c>
    </row>
    <row r="444" spans="1:7" ht="30" hidden="1" customHeight="1" x14ac:dyDescent="0.25">
      <c r="A444" s="60" t="s">
        <v>183</v>
      </c>
      <c r="B444" s="36" t="s">
        <v>7</v>
      </c>
      <c r="C444" s="65" t="s">
        <v>184</v>
      </c>
      <c r="D444" s="61" t="s">
        <v>723</v>
      </c>
      <c r="E444" s="19" t="s">
        <v>247</v>
      </c>
      <c r="F444" s="67">
        <v>4129.26</v>
      </c>
      <c r="G444" s="21">
        <v>6.5</v>
      </c>
    </row>
    <row r="445" spans="1:7" ht="30" hidden="1" customHeight="1" x14ac:dyDescent="0.25">
      <c r="A445" s="60" t="s">
        <v>198</v>
      </c>
      <c r="B445" s="18" t="s">
        <v>15</v>
      </c>
      <c r="C445" s="65" t="s">
        <v>199</v>
      </c>
      <c r="D445" s="61" t="s">
        <v>723</v>
      </c>
      <c r="E445" s="19" t="s">
        <v>247</v>
      </c>
      <c r="F445" s="67">
        <v>4129.26</v>
      </c>
      <c r="G445" s="21">
        <v>6.5</v>
      </c>
    </row>
    <row r="446" spans="1:7" ht="30" hidden="1" customHeight="1" x14ac:dyDescent="0.25">
      <c r="A446" s="60" t="s">
        <v>655</v>
      </c>
      <c r="B446" s="18" t="s">
        <v>15</v>
      </c>
      <c r="C446" s="65" t="s">
        <v>203</v>
      </c>
      <c r="D446" s="61" t="s">
        <v>723</v>
      </c>
      <c r="E446" s="19" t="s">
        <v>247</v>
      </c>
      <c r="F446" s="67">
        <v>4129.26</v>
      </c>
      <c r="G446" s="21">
        <v>6.5</v>
      </c>
    </row>
    <row r="447" spans="1:7" ht="30" hidden="1" customHeight="1" x14ac:dyDescent="0.25">
      <c r="A447" s="60" t="s">
        <v>629</v>
      </c>
      <c r="B447" s="18" t="s">
        <v>15</v>
      </c>
      <c r="C447" s="65" t="s">
        <v>630</v>
      </c>
      <c r="D447" s="61" t="s">
        <v>723</v>
      </c>
      <c r="E447" s="19" t="s">
        <v>247</v>
      </c>
      <c r="F447" s="67">
        <v>4129.26</v>
      </c>
      <c r="G447" s="21">
        <f>G446</f>
        <v>6.5</v>
      </c>
    </row>
    <row r="448" spans="1:7" ht="30" hidden="1" customHeight="1" x14ac:dyDescent="0.25">
      <c r="A448" s="60" t="s">
        <v>220</v>
      </c>
      <c r="B448" s="18" t="s">
        <v>15</v>
      </c>
      <c r="C448" s="65" t="s">
        <v>221</v>
      </c>
      <c r="D448" s="61" t="s">
        <v>723</v>
      </c>
      <c r="E448" s="19" t="s">
        <v>247</v>
      </c>
      <c r="F448" s="67">
        <v>4129.26</v>
      </c>
      <c r="G448" s="21">
        <f>G447</f>
        <v>6.5</v>
      </c>
    </row>
    <row r="449" spans="1:7" ht="30" hidden="1" customHeight="1" x14ac:dyDescent="0.25">
      <c r="A449" s="60" t="s">
        <v>680</v>
      </c>
      <c r="B449" s="18" t="s">
        <v>15</v>
      </c>
      <c r="C449" s="65" t="s">
        <v>724</v>
      </c>
      <c r="D449" s="61" t="s">
        <v>723</v>
      </c>
      <c r="E449" s="19" t="s">
        <v>247</v>
      </c>
      <c r="F449" s="67">
        <v>4129.26</v>
      </c>
      <c r="G449" s="21">
        <f>G448</f>
        <v>6.5</v>
      </c>
    </row>
    <row r="450" spans="1:7" ht="30" hidden="1" customHeight="1" x14ac:dyDescent="0.25">
      <c r="A450" s="60" t="s">
        <v>725</v>
      </c>
      <c r="B450" s="36" t="s">
        <v>85</v>
      </c>
      <c r="C450" s="65" t="s">
        <v>726</v>
      </c>
      <c r="D450" s="61" t="s">
        <v>727</v>
      </c>
      <c r="E450" s="17" t="s">
        <v>728</v>
      </c>
      <c r="F450" s="67">
        <v>2203.98</v>
      </c>
      <c r="G450" s="21">
        <v>3.5</v>
      </c>
    </row>
    <row r="451" spans="1:7" ht="30" hidden="1" customHeight="1" x14ac:dyDescent="0.25">
      <c r="A451" s="60" t="s">
        <v>725</v>
      </c>
      <c r="B451" s="18" t="s">
        <v>15</v>
      </c>
      <c r="C451" s="65" t="s">
        <v>729</v>
      </c>
      <c r="D451" s="61" t="s">
        <v>727</v>
      </c>
      <c r="E451" s="17" t="s">
        <v>728</v>
      </c>
      <c r="F451" s="67">
        <v>2203.98</v>
      </c>
      <c r="G451" s="21">
        <f>G450</f>
        <v>3.5</v>
      </c>
    </row>
    <row r="452" spans="1:7" ht="30" hidden="1" customHeight="1" x14ac:dyDescent="0.25">
      <c r="A452" s="60" t="s">
        <v>730</v>
      </c>
      <c r="B452" s="18" t="s">
        <v>15</v>
      </c>
      <c r="C452" s="65" t="s">
        <v>731</v>
      </c>
      <c r="D452" s="61" t="s">
        <v>727</v>
      </c>
      <c r="E452" s="17" t="s">
        <v>728</v>
      </c>
      <c r="F452" s="67">
        <v>2203.98</v>
      </c>
      <c r="G452" s="21">
        <f>G451</f>
        <v>3.5</v>
      </c>
    </row>
    <row r="453" spans="1:7" ht="30" hidden="1" customHeight="1" x14ac:dyDescent="0.25">
      <c r="A453" s="60" t="s">
        <v>732</v>
      </c>
      <c r="B453" s="18" t="s">
        <v>15</v>
      </c>
      <c r="C453" s="65" t="s">
        <v>733</v>
      </c>
      <c r="D453" s="61" t="s">
        <v>727</v>
      </c>
      <c r="E453" s="17" t="s">
        <v>728</v>
      </c>
      <c r="F453" s="67">
        <v>2203.98</v>
      </c>
      <c r="G453" s="21">
        <f>G452</f>
        <v>3.5</v>
      </c>
    </row>
    <row r="454" spans="1:7" ht="30" hidden="1" customHeight="1" x14ac:dyDescent="0.25">
      <c r="A454" s="60" t="s">
        <v>734</v>
      </c>
      <c r="B454" s="36" t="s">
        <v>15</v>
      </c>
      <c r="C454" s="65" t="s">
        <v>735</v>
      </c>
      <c r="D454" s="61" t="s">
        <v>736</v>
      </c>
      <c r="E454" s="17" t="s">
        <v>83</v>
      </c>
      <c r="F454" s="67">
        <v>5126.3900000000003</v>
      </c>
      <c r="G454" s="21">
        <v>9.5</v>
      </c>
    </row>
    <row r="455" spans="1:7" ht="30" hidden="1" customHeight="1" x14ac:dyDescent="0.25">
      <c r="A455" s="60" t="s">
        <v>737</v>
      </c>
      <c r="B455" s="36" t="s">
        <v>15</v>
      </c>
      <c r="C455" s="65" t="s">
        <v>738</v>
      </c>
      <c r="D455" s="61" t="s">
        <v>739</v>
      </c>
      <c r="E455" s="17" t="s">
        <v>83</v>
      </c>
      <c r="F455" s="67">
        <v>1520.05</v>
      </c>
      <c r="G455" s="21">
        <v>3.5</v>
      </c>
    </row>
    <row r="456" spans="1:7" ht="30" hidden="1" customHeight="1" x14ac:dyDescent="0.25">
      <c r="A456" s="60" t="s">
        <v>268</v>
      </c>
      <c r="B456" s="36" t="s">
        <v>7</v>
      </c>
      <c r="C456" s="65" t="s">
        <v>740</v>
      </c>
      <c r="D456" s="61" t="s">
        <v>741</v>
      </c>
      <c r="E456" s="17" t="s">
        <v>99</v>
      </c>
      <c r="F456" s="67">
        <v>1275.79</v>
      </c>
      <c r="G456" s="21">
        <v>2.5</v>
      </c>
    </row>
    <row r="457" spans="1:7" ht="30" hidden="1" customHeight="1" x14ac:dyDescent="0.25">
      <c r="A457" s="60" t="s">
        <v>284</v>
      </c>
      <c r="B457" s="36" t="s">
        <v>15</v>
      </c>
      <c r="C457" s="65" t="s">
        <v>285</v>
      </c>
      <c r="D457" s="61" t="s">
        <v>741</v>
      </c>
      <c r="E457" s="17" t="s">
        <v>99</v>
      </c>
      <c r="F457" s="67">
        <v>1275.79</v>
      </c>
      <c r="G457" s="21">
        <v>2.5</v>
      </c>
    </row>
    <row r="458" spans="1:7" ht="30" hidden="1" customHeight="1" x14ac:dyDescent="0.25">
      <c r="A458" s="60" t="s">
        <v>742</v>
      </c>
      <c r="B458" s="36" t="s">
        <v>15</v>
      </c>
      <c r="C458" s="65" t="s">
        <v>743</v>
      </c>
      <c r="D458" s="61" t="s">
        <v>741</v>
      </c>
      <c r="E458" s="17" t="s">
        <v>99</v>
      </c>
      <c r="F458" s="67">
        <v>1275.79</v>
      </c>
      <c r="G458" s="21">
        <v>2.5</v>
      </c>
    </row>
    <row r="459" spans="1:7" ht="30" hidden="1" customHeight="1" x14ac:dyDescent="0.25">
      <c r="A459" s="60" t="s">
        <v>279</v>
      </c>
      <c r="B459" s="36" t="s">
        <v>744</v>
      </c>
      <c r="C459" s="65" t="s">
        <v>280</v>
      </c>
      <c r="D459" s="61" t="s">
        <v>745</v>
      </c>
      <c r="E459" s="19" t="s">
        <v>247</v>
      </c>
      <c r="F459" s="67">
        <v>1798.76</v>
      </c>
      <c r="G459" s="21">
        <v>3.5</v>
      </c>
    </row>
    <row r="460" spans="1:7" ht="30" hidden="1" customHeight="1" x14ac:dyDescent="0.25">
      <c r="A460" s="60" t="s">
        <v>746</v>
      </c>
      <c r="B460" s="36" t="s">
        <v>747</v>
      </c>
      <c r="C460" s="65" t="s">
        <v>748</v>
      </c>
      <c r="D460" s="61" t="s">
        <v>745</v>
      </c>
      <c r="E460" s="19" t="s">
        <v>247</v>
      </c>
      <c r="F460" s="67">
        <v>1798.76</v>
      </c>
      <c r="G460" s="21">
        <v>3.5</v>
      </c>
    </row>
    <row r="461" spans="1:7" ht="30" hidden="1" customHeight="1" x14ac:dyDescent="0.25">
      <c r="A461" s="60" t="s">
        <v>749</v>
      </c>
      <c r="B461" s="36" t="s">
        <v>15</v>
      </c>
      <c r="C461" s="65" t="s">
        <v>750</v>
      </c>
      <c r="D461" s="61" t="s">
        <v>745</v>
      </c>
      <c r="E461" s="19" t="s">
        <v>247</v>
      </c>
      <c r="F461" s="67">
        <v>1798.76</v>
      </c>
      <c r="G461" s="21">
        <v>3.5</v>
      </c>
    </row>
    <row r="462" spans="1:7" ht="30" hidden="1" customHeight="1" x14ac:dyDescent="0.25">
      <c r="A462" s="60" t="s">
        <v>517</v>
      </c>
      <c r="B462" s="36" t="s">
        <v>15</v>
      </c>
      <c r="C462" s="65" t="s">
        <v>117</v>
      </c>
      <c r="D462" s="61" t="s">
        <v>745</v>
      </c>
      <c r="E462" s="19" t="s">
        <v>247</v>
      </c>
      <c r="F462" s="67">
        <v>1798.76</v>
      </c>
      <c r="G462" s="21">
        <v>3.5</v>
      </c>
    </row>
    <row r="463" spans="1:7" ht="30" hidden="1" customHeight="1" x14ac:dyDescent="0.25">
      <c r="A463" s="60" t="s">
        <v>518</v>
      </c>
      <c r="B463" s="36" t="s">
        <v>15</v>
      </c>
      <c r="C463" s="65" t="s">
        <v>519</v>
      </c>
      <c r="D463" s="61" t="s">
        <v>745</v>
      </c>
      <c r="E463" s="19" t="s">
        <v>247</v>
      </c>
      <c r="F463" s="67">
        <v>1798.76</v>
      </c>
      <c r="G463" s="21">
        <v>3.5</v>
      </c>
    </row>
    <row r="464" spans="1:7" ht="30" hidden="1" customHeight="1" x14ac:dyDescent="0.25">
      <c r="A464" s="60" t="s">
        <v>751</v>
      </c>
      <c r="B464" s="36" t="s">
        <v>15</v>
      </c>
      <c r="C464" s="65" t="s">
        <v>752</v>
      </c>
      <c r="D464" s="61" t="s">
        <v>745</v>
      </c>
      <c r="E464" s="19" t="s">
        <v>247</v>
      </c>
      <c r="F464" s="67">
        <v>1798.76</v>
      </c>
      <c r="G464" s="21">
        <v>3.5</v>
      </c>
    </row>
    <row r="465" spans="1:7" ht="30" hidden="1" customHeight="1" x14ac:dyDescent="0.25">
      <c r="A465" s="60" t="s">
        <v>235</v>
      </c>
      <c r="B465" s="36" t="s">
        <v>15</v>
      </c>
      <c r="C465" s="65" t="s">
        <v>753</v>
      </c>
      <c r="D465" s="61" t="s">
        <v>745</v>
      </c>
      <c r="E465" s="19" t="s">
        <v>247</v>
      </c>
      <c r="F465" s="67">
        <v>1798.76</v>
      </c>
      <c r="G465" s="21">
        <v>3.5</v>
      </c>
    </row>
    <row r="466" spans="1:7" ht="30" hidden="1" customHeight="1" x14ac:dyDescent="0.25">
      <c r="A466" s="60" t="s">
        <v>417</v>
      </c>
      <c r="B466" s="36" t="s">
        <v>12</v>
      </c>
      <c r="C466" s="65" t="s">
        <v>418</v>
      </c>
      <c r="D466" s="61" t="s">
        <v>745</v>
      </c>
      <c r="E466" s="19" t="s">
        <v>247</v>
      </c>
      <c r="F466" s="67">
        <v>1798.76</v>
      </c>
      <c r="G466" s="21">
        <v>3.5</v>
      </c>
    </row>
    <row r="467" spans="1:7" ht="30" hidden="1" customHeight="1" x14ac:dyDescent="0.25">
      <c r="A467" s="60" t="s">
        <v>754</v>
      </c>
      <c r="B467" s="36" t="s">
        <v>15</v>
      </c>
      <c r="C467" s="65" t="s">
        <v>755</v>
      </c>
      <c r="D467" s="61" t="s">
        <v>745</v>
      </c>
      <c r="E467" s="19" t="s">
        <v>247</v>
      </c>
      <c r="F467" s="67">
        <v>1798.76</v>
      </c>
      <c r="G467" s="21">
        <v>3.5</v>
      </c>
    </row>
    <row r="468" spans="1:7" ht="30" hidden="1" customHeight="1" x14ac:dyDescent="0.25">
      <c r="A468" s="60" t="s">
        <v>522</v>
      </c>
      <c r="B468" s="36" t="s">
        <v>15</v>
      </c>
      <c r="C468" s="65" t="s">
        <v>523</v>
      </c>
      <c r="D468" s="61" t="s">
        <v>745</v>
      </c>
      <c r="E468" s="19" t="s">
        <v>247</v>
      </c>
      <c r="F468" s="67">
        <v>1798.76</v>
      </c>
      <c r="G468" s="21">
        <v>3.5</v>
      </c>
    </row>
    <row r="469" spans="1:7" ht="30" hidden="1" customHeight="1" x14ac:dyDescent="0.25">
      <c r="A469" s="60" t="s">
        <v>756</v>
      </c>
      <c r="B469" s="36" t="s">
        <v>15</v>
      </c>
      <c r="C469" s="65" t="s">
        <v>757</v>
      </c>
      <c r="D469" s="61" t="s">
        <v>745</v>
      </c>
      <c r="E469" s="19" t="s">
        <v>247</v>
      </c>
      <c r="F469" s="67">
        <v>1798.76</v>
      </c>
      <c r="G469" s="21">
        <v>3.5</v>
      </c>
    </row>
    <row r="470" spans="1:7" ht="30" hidden="1" customHeight="1" x14ac:dyDescent="0.25">
      <c r="A470" s="60" t="s">
        <v>758</v>
      </c>
      <c r="B470" s="36" t="s">
        <v>15</v>
      </c>
      <c r="C470" s="65" t="s">
        <v>759</v>
      </c>
      <c r="D470" s="61" t="s">
        <v>745</v>
      </c>
      <c r="E470" s="19" t="s">
        <v>247</v>
      </c>
      <c r="F470" s="67">
        <v>1798.76</v>
      </c>
      <c r="G470" s="21">
        <v>3.5</v>
      </c>
    </row>
    <row r="471" spans="1:7" ht="30" hidden="1" customHeight="1" x14ac:dyDescent="0.25">
      <c r="A471" s="60" t="s">
        <v>515</v>
      </c>
      <c r="B471" s="36" t="s">
        <v>15</v>
      </c>
      <c r="C471" s="65" t="s">
        <v>516</v>
      </c>
      <c r="D471" s="61" t="s">
        <v>745</v>
      </c>
      <c r="E471" s="17" t="s">
        <v>99</v>
      </c>
      <c r="F471" s="67">
        <v>1798.76</v>
      </c>
      <c r="G471" s="21">
        <v>3.5</v>
      </c>
    </row>
    <row r="472" spans="1:7" ht="30" hidden="1" customHeight="1" x14ac:dyDescent="0.25">
      <c r="A472" s="60" t="s">
        <v>760</v>
      </c>
      <c r="B472" s="36" t="s">
        <v>15</v>
      </c>
      <c r="C472" s="65" t="s">
        <v>761</v>
      </c>
      <c r="D472" s="61" t="s">
        <v>745</v>
      </c>
      <c r="E472" s="17" t="s">
        <v>99</v>
      </c>
      <c r="F472" s="67">
        <v>1798.76</v>
      </c>
      <c r="G472" s="21">
        <v>3.5</v>
      </c>
    </row>
    <row r="473" spans="1:7" ht="30" hidden="1" customHeight="1" x14ac:dyDescent="0.25">
      <c r="A473" s="60" t="s">
        <v>495</v>
      </c>
      <c r="B473" s="36" t="s">
        <v>15</v>
      </c>
      <c r="C473" s="65" t="s">
        <v>496</v>
      </c>
      <c r="D473" s="61" t="s">
        <v>745</v>
      </c>
      <c r="E473" s="17" t="s">
        <v>99</v>
      </c>
      <c r="F473" s="67">
        <v>1798.76</v>
      </c>
      <c r="G473" s="21">
        <v>3.5</v>
      </c>
    </row>
    <row r="474" spans="1:7" ht="30" hidden="1" customHeight="1" x14ac:dyDescent="0.25">
      <c r="A474" s="60" t="s">
        <v>762</v>
      </c>
      <c r="B474" s="36" t="s">
        <v>7</v>
      </c>
      <c r="C474" s="65" t="s">
        <v>763</v>
      </c>
      <c r="D474" s="61" t="s">
        <v>764</v>
      </c>
      <c r="E474" s="17" t="s">
        <v>83</v>
      </c>
      <c r="F474" s="67">
        <v>2761.38</v>
      </c>
      <c r="G474" s="21">
        <v>4.5</v>
      </c>
    </row>
    <row r="475" spans="1:7" ht="30" hidden="1" customHeight="1" x14ac:dyDescent="0.25">
      <c r="A475" s="60" t="s">
        <v>737</v>
      </c>
      <c r="B475" s="36" t="s">
        <v>15</v>
      </c>
      <c r="C475" s="65" t="s">
        <v>738</v>
      </c>
      <c r="D475" s="61" t="s">
        <v>765</v>
      </c>
      <c r="E475" s="17" t="s">
        <v>83</v>
      </c>
      <c r="F475" s="67">
        <v>1583.32</v>
      </c>
      <c r="G475" s="21">
        <v>3.5</v>
      </c>
    </row>
    <row r="476" spans="1:7" ht="30" hidden="1" customHeight="1" x14ac:dyDescent="0.25">
      <c r="A476" s="60" t="s">
        <v>766</v>
      </c>
      <c r="B476" s="36" t="s">
        <v>7</v>
      </c>
      <c r="C476" s="65" t="s">
        <v>767</v>
      </c>
      <c r="D476" s="61" t="s">
        <v>764</v>
      </c>
      <c r="E476" s="17" t="s">
        <v>83</v>
      </c>
      <c r="F476" s="67">
        <v>2761.38</v>
      </c>
      <c r="G476" s="21">
        <v>4.5</v>
      </c>
    </row>
    <row r="477" spans="1:7" ht="30" hidden="1" customHeight="1" x14ac:dyDescent="0.25">
      <c r="A477" s="60" t="s">
        <v>165</v>
      </c>
      <c r="B477" s="36" t="s">
        <v>15</v>
      </c>
      <c r="C477" s="65" t="s">
        <v>166</v>
      </c>
      <c r="D477" s="61" t="s">
        <v>768</v>
      </c>
      <c r="E477" s="17" t="s">
        <v>41</v>
      </c>
      <c r="F477" s="67">
        <v>752.82</v>
      </c>
      <c r="G477" s="21">
        <v>1.5</v>
      </c>
    </row>
    <row r="478" spans="1:7" ht="30" hidden="1" customHeight="1" x14ac:dyDescent="0.25">
      <c r="A478" s="60" t="s">
        <v>769</v>
      </c>
      <c r="B478" s="36" t="s">
        <v>15</v>
      </c>
      <c r="C478" s="65" t="s">
        <v>770</v>
      </c>
      <c r="D478" s="61" t="s">
        <v>768</v>
      </c>
      <c r="E478" s="17" t="s">
        <v>41</v>
      </c>
      <c r="F478" s="67">
        <v>752.82</v>
      </c>
      <c r="G478" s="21">
        <v>1.5</v>
      </c>
    </row>
    <row r="479" spans="1:7" ht="30" hidden="1" customHeight="1" x14ac:dyDescent="0.25">
      <c r="A479" s="60" t="s">
        <v>771</v>
      </c>
      <c r="B479" s="36" t="s">
        <v>15</v>
      </c>
      <c r="C479" s="65" t="s">
        <v>772</v>
      </c>
      <c r="D479" s="61" t="s">
        <v>768</v>
      </c>
      <c r="E479" s="17" t="s">
        <v>41</v>
      </c>
      <c r="F479" s="67">
        <v>752.82</v>
      </c>
      <c r="G479" s="21">
        <v>1.5</v>
      </c>
    </row>
    <row r="480" spans="1:7" ht="30" hidden="1" customHeight="1" x14ac:dyDescent="0.25">
      <c r="A480" s="60" t="s">
        <v>552</v>
      </c>
      <c r="B480" s="36" t="s">
        <v>7</v>
      </c>
      <c r="C480" s="65" t="s">
        <v>553</v>
      </c>
      <c r="D480" s="61" t="s">
        <v>745</v>
      </c>
      <c r="E480" s="17" t="s">
        <v>99</v>
      </c>
      <c r="F480" s="67">
        <v>1798.76</v>
      </c>
      <c r="G480" s="21">
        <v>3.5</v>
      </c>
    </row>
    <row r="481" spans="1:7" ht="30" hidden="1" customHeight="1" x14ac:dyDescent="0.25">
      <c r="A481" s="60" t="s">
        <v>773</v>
      </c>
      <c r="B481" s="36" t="s">
        <v>7</v>
      </c>
      <c r="C481" s="65" t="s">
        <v>774</v>
      </c>
      <c r="D481" s="61" t="s">
        <v>745</v>
      </c>
      <c r="E481" s="17" t="s">
        <v>99</v>
      </c>
      <c r="F481" s="67">
        <v>1798.76</v>
      </c>
      <c r="G481" s="21">
        <v>3.5</v>
      </c>
    </row>
    <row r="482" spans="1:7" ht="30" hidden="1" customHeight="1" x14ac:dyDescent="0.25">
      <c r="A482" s="60" t="s">
        <v>106</v>
      </c>
      <c r="B482" s="36" t="s">
        <v>7</v>
      </c>
      <c r="C482" s="65" t="s">
        <v>107</v>
      </c>
      <c r="D482" s="61" t="s">
        <v>745</v>
      </c>
      <c r="E482" s="17" t="s">
        <v>99</v>
      </c>
      <c r="F482" s="67">
        <v>1798.76</v>
      </c>
      <c r="G482" s="21">
        <v>3.5</v>
      </c>
    </row>
    <row r="483" spans="1:7" ht="30" hidden="1" customHeight="1" x14ac:dyDescent="0.25">
      <c r="A483" s="60" t="s">
        <v>113</v>
      </c>
      <c r="B483" s="36" t="s">
        <v>7</v>
      </c>
      <c r="C483" s="65" t="s">
        <v>114</v>
      </c>
      <c r="D483" s="61" t="s">
        <v>745</v>
      </c>
      <c r="E483" s="17" t="s">
        <v>99</v>
      </c>
      <c r="F483" s="67">
        <v>1798.76</v>
      </c>
      <c r="G483" s="21">
        <v>3.5</v>
      </c>
    </row>
    <row r="484" spans="1:7" ht="30" hidden="1" customHeight="1" x14ac:dyDescent="0.25">
      <c r="A484" s="60" t="s">
        <v>775</v>
      </c>
      <c r="B484" s="36" t="s">
        <v>15</v>
      </c>
      <c r="C484" s="65" t="s">
        <v>776</v>
      </c>
      <c r="D484" s="61" t="s">
        <v>745</v>
      </c>
      <c r="E484" s="17" t="s">
        <v>99</v>
      </c>
      <c r="F484" s="67">
        <v>1798.76</v>
      </c>
      <c r="G484" s="21">
        <v>3.5</v>
      </c>
    </row>
    <row r="485" spans="1:7" ht="30" hidden="1" customHeight="1" x14ac:dyDescent="0.25">
      <c r="A485" s="60" t="s">
        <v>554</v>
      </c>
      <c r="B485" s="36" t="s">
        <v>15</v>
      </c>
      <c r="C485" s="65" t="s">
        <v>555</v>
      </c>
      <c r="D485" s="61" t="s">
        <v>745</v>
      </c>
      <c r="E485" s="17" t="s">
        <v>99</v>
      </c>
      <c r="F485" s="67">
        <v>1798.76</v>
      </c>
      <c r="G485" s="21">
        <v>3.5</v>
      </c>
    </row>
    <row r="486" spans="1:7" ht="30" hidden="1" customHeight="1" x14ac:dyDescent="0.25">
      <c r="A486" s="60" t="s">
        <v>777</v>
      </c>
      <c r="B486" s="36" t="s">
        <v>15</v>
      </c>
      <c r="C486" s="65" t="s">
        <v>778</v>
      </c>
      <c r="D486" s="61" t="s">
        <v>745</v>
      </c>
      <c r="E486" s="17" t="s">
        <v>99</v>
      </c>
      <c r="F486" s="67">
        <v>1798.76</v>
      </c>
      <c r="G486" s="21">
        <v>3.5</v>
      </c>
    </row>
    <row r="487" spans="1:7" ht="30" hidden="1" customHeight="1" x14ac:dyDescent="0.25">
      <c r="A487" s="60" t="s">
        <v>118</v>
      </c>
      <c r="B487" s="36" t="s">
        <v>15</v>
      </c>
      <c r="C487" s="65" t="s">
        <v>119</v>
      </c>
      <c r="D487" s="61" t="s">
        <v>745</v>
      </c>
      <c r="E487" s="17" t="s">
        <v>99</v>
      </c>
      <c r="F487" s="67">
        <v>1798.76</v>
      </c>
      <c r="G487" s="21">
        <v>3.5</v>
      </c>
    </row>
    <row r="488" spans="1:7" ht="30" hidden="1" customHeight="1" x14ac:dyDescent="0.25">
      <c r="A488" s="60" t="s">
        <v>779</v>
      </c>
      <c r="B488" s="36" t="s">
        <v>15</v>
      </c>
      <c r="C488" s="65" t="s">
        <v>780</v>
      </c>
      <c r="D488" s="61" t="s">
        <v>745</v>
      </c>
      <c r="E488" s="17" t="s">
        <v>99</v>
      </c>
      <c r="F488" s="67">
        <v>1798.76</v>
      </c>
      <c r="G488" s="21">
        <v>3.5</v>
      </c>
    </row>
    <row r="489" spans="1:7" ht="30" hidden="1" customHeight="1" x14ac:dyDescent="0.25">
      <c r="A489" s="60" t="s">
        <v>781</v>
      </c>
      <c r="B489" s="36" t="s">
        <v>15</v>
      </c>
      <c r="C489" s="65" t="s">
        <v>782</v>
      </c>
      <c r="D489" s="61" t="s">
        <v>745</v>
      </c>
      <c r="E489" s="17" t="s">
        <v>99</v>
      </c>
      <c r="F489" s="67">
        <v>1798.76</v>
      </c>
      <c r="G489" s="21">
        <v>3.5</v>
      </c>
    </row>
    <row r="490" spans="1:7" ht="30" hidden="1" customHeight="1" x14ac:dyDescent="0.25">
      <c r="A490" s="60" t="s">
        <v>783</v>
      </c>
      <c r="B490" s="36" t="s">
        <v>15</v>
      </c>
      <c r="C490" s="65" t="s">
        <v>784</v>
      </c>
      <c r="D490" s="61" t="s">
        <v>745</v>
      </c>
      <c r="E490" s="17" t="s">
        <v>99</v>
      </c>
      <c r="F490" s="67">
        <v>1798.76</v>
      </c>
      <c r="G490" s="21">
        <v>3.5</v>
      </c>
    </row>
    <row r="491" spans="1:7" ht="30" hidden="1" customHeight="1" x14ac:dyDescent="0.25">
      <c r="A491" s="60" t="s">
        <v>120</v>
      </c>
      <c r="B491" s="36" t="s">
        <v>15</v>
      </c>
      <c r="C491" s="65" t="s">
        <v>121</v>
      </c>
      <c r="D491" s="61" t="s">
        <v>745</v>
      </c>
      <c r="E491" s="17" t="s">
        <v>99</v>
      </c>
      <c r="F491" s="67">
        <v>1798.76</v>
      </c>
      <c r="G491" s="21">
        <v>3.5</v>
      </c>
    </row>
    <row r="492" spans="1:7" ht="30" hidden="1" customHeight="1" x14ac:dyDescent="0.25">
      <c r="A492" s="60" t="s">
        <v>785</v>
      </c>
      <c r="B492" s="36" t="s">
        <v>15</v>
      </c>
      <c r="C492" s="65" t="s">
        <v>786</v>
      </c>
      <c r="D492" s="61" t="s">
        <v>745</v>
      </c>
      <c r="E492" s="17" t="s">
        <v>99</v>
      </c>
      <c r="F492" s="67">
        <v>1798.76</v>
      </c>
      <c r="G492" s="21">
        <v>3.5</v>
      </c>
    </row>
    <row r="493" spans="1:7" ht="30" hidden="1" customHeight="1" x14ac:dyDescent="0.25">
      <c r="A493" s="60" t="s">
        <v>122</v>
      </c>
      <c r="B493" s="36" t="s">
        <v>15</v>
      </c>
      <c r="C493" s="65" t="s">
        <v>123</v>
      </c>
      <c r="D493" s="61" t="s">
        <v>745</v>
      </c>
      <c r="E493" s="17" t="s">
        <v>99</v>
      </c>
      <c r="F493" s="67">
        <v>1798.76</v>
      </c>
      <c r="G493" s="21">
        <v>3.5</v>
      </c>
    </row>
    <row r="494" spans="1:7" ht="30" hidden="1" customHeight="1" x14ac:dyDescent="0.25">
      <c r="A494" s="60" t="s">
        <v>661</v>
      </c>
      <c r="B494" s="36" t="s">
        <v>15</v>
      </c>
      <c r="C494" s="65" t="s">
        <v>662</v>
      </c>
      <c r="D494" s="61" t="s">
        <v>745</v>
      </c>
      <c r="E494" s="17" t="s">
        <v>99</v>
      </c>
      <c r="F494" s="67">
        <v>1798.76</v>
      </c>
      <c r="G494" s="21">
        <v>3.5</v>
      </c>
    </row>
    <row r="495" spans="1:7" ht="30" hidden="1" customHeight="1" x14ac:dyDescent="0.25">
      <c r="A495" s="60" t="s">
        <v>787</v>
      </c>
      <c r="B495" s="36" t="s">
        <v>15</v>
      </c>
      <c r="C495" s="65" t="s">
        <v>788</v>
      </c>
      <c r="D495" s="61" t="s">
        <v>745</v>
      </c>
      <c r="E495" s="17" t="s">
        <v>99</v>
      </c>
      <c r="F495" s="67">
        <v>1798.76</v>
      </c>
      <c r="G495" s="21">
        <v>3.5</v>
      </c>
    </row>
    <row r="496" spans="1:7" ht="30" hidden="1" customHeight="1" x14ac:dyDescent="0.25">
      <c r="A496" s="60" t="s">
        <v>789</v>
      </c>
      <c r="B496" s="36" t="s">
        <v>747</v>
      </c>
      <c r="C496" s="65" t="s">
        <v>790</v>
      </c>
      <c r="D496" s="61" t="s">
        <v>745</v>
      </c>
      <c r="E496" s="17" t="s">
        <v>99</v>
      </c>
      <c r="F496" s="67">
        <v>1798.76</v>
      </c>
      <c r="G496" s="21">
        <v>3.5</v>
      </c>
    </row>
    <row r="497" spans="1:7" ht="30" hidden="1" customHeight="1" x14ac:dyDescent="0.25">
      <c r="A497" s="60" t="s">
        <v>791</v>
      </c>
      <c r="B497" s="36" t="s">
        <v>15</v>
      </c>
      <c r="C497" s="65" t="s">
        <v>792</v>
      </c>
      <c r="D497" s="61" t="s">
        <v>745</v>
      </c>
      <c r="E497" s="17" t="s">
        <v>99</v>
      </c>
      <c r="F497" s="67">
        <v>1798.76</v>
      </c>
      <c r="G497" s="21">
        <v>3.5</v>
      </c>
    </row>
    <row r="498" spans="1:7" ht="30" hidden="1" customHeight="1" x14ac:dyDescent="0.25">
      <c r="A498" s="60" t="s">
        <v>793</v>
      </c>
      <c r="B498" s="36" t="s">
        <v>15</v>
      </c>
      <c r="C498" s="65" t="s">
        <v>794</v>
      </c>
      <c r="D498" s="61" t="s">
        <v>745</v>
      </c>
      <c r="E498" s="17" t="s">
        <v>99</v>
      </c>
      <c r="F498" s="67">
        <v>1798.76</v>
      </c>
      <c r="G498" s="21">
        <v>3.5</v>
      </c>
    </row>
    <row r="499" spans="1:7" ht="30" hidden="1" customHeight="1" x14ac:dyDescent="0.25">
      <c r="A499" s="60" t="s">
        <v>795</v>
      </c>
      <c r="B499" s="36" t="s">
        <v>15</v>
      </c>
      <c r="C499" s="65" t="s">
        <v>796</v>
      </c>
      <c r="D499" s="61" t="s">
        <v>745</v>
      </c>
      <c r="E499" s="17" t="s">
        <v>99</v>
      </c>
      <c r="F499" s="67">
        <v>1798.76</v>
      </c>
      <c r="G499" s="21">
        <v>3.5</v>
      </c>
    </row>
    <row r="500" spans="1:7" ht="30" hidden="1" customHeight="1" x14ac:dyDescent="0.25">
      <c r="A500" s="60" t="s">
        <v>797</v>
      </c>
      <c r="B500" s="36" t="s">
        <v>15</v>
      </c>
      <c r="C500" s="65" t="s">
        <v>798</v>
      </c>
      <c r="D500" s="61" t="s">
        <v>745</v>
      </c>
      <c r="E500" s="17" t="s">
        <v>99</v>
      </c>
      <c r="F500" s="67">
        <v>1798.76</v>
      </c>
      <c r="G500" s="21">
        <v>3.5</v>
      </c>
    </row>
    <row r="501" spans="1:7" ht="30" hidden="1" customHeight="1" x14ac:dyDescent="0.25">
      <c r="A501" s="60" t="s">
        <v>242</v>
      </c>
      <c r="B501" s="36" t="s">
        <v>38</v>
      </c>
      <c r="C501" s="65" t="s">
        <v>243</v>
      </c>
      <c r="D501" s="61" t="s">
        <v>741</v>
      </c>
      <c r="E501" s="17" t="s">
        <v>99</v>
      </c>
      <c r="F501" s="67">
        <v>1275.79</v>
      </c>
      <c r="G501" s="21">
        <v>2.5</v>
      </c>
    </row>
    <row r="502" spans="1:7" ht="30" hidden="1" customHeight="1" x14ac:dyDescent="0.25">
      <c r="A502" s="60" t="s">
        <v>239</v>
      </c>
      <c r="B502" s="36" t="s">
        <v>15</v>
      </c>
      <c r="C502" s="65" t="s">
        <v>240</v>
      </c>
      <c r="D502" s="61" t="s">
        <v>741</v>
      </c>
      <c r="E502" s="17" t="s">
        <v>99</v>
      </c>
      <c r="F502" s="67">
        <v>1275.79</v>
      </c>
      <c r="G502" s="21">
        <v>2.5</v>
      </c>
    </row>
    <row r="503" spans="1:7" ht="30" hidden="1" customHeight="1" x14ac:dyDescent="0.25">
      <c r="A503" s="60" t="s">
        <v>96</v>
      </c>
      <c r="B503" s="36" t="s">
        <v>7</v>
      </c>
      <c r="C503" s="65" t="s">
        <v>97</v>
      </c>
      <c r="D503" s="61" t="s">
        <v>741</v>
      </c>
      <c r="E503" s="19" t="s">
        <v>247</v>
      </c>
      <c r="F503" s="67">
        <v>1275.79</v>
      </c>
      <c r="G503" s="21">
        <v>2.5</v>
      </c>
    </row>
    <row r="504" spans="1:7" ht="30" hidden="1" customHeight="1" x14ac:dyDescent="0.25">
      <c r="A504" s="60" t="s">
        <v>799</v>
      </c>
      <c r="B504" s="36" t="s">
        <v>15</v>
      </c>
      <c r="C504" s="65" t="s">
        <v>800</v>
      </c>
      <c r="D504" s="61" t="s">
        <v>741</v>
      </c>
      <c r="E504" s="19" t="s">
        <v>247</v>
      </c>
      <c r="F504" s="67">
        <v>1275.79</v>
      </c>
      <c r="G504" s="21">
        <v>2.5</v>
      </c>
    </row>
    <row r="505" spans="1:7" ht="30" hidden="1" customHeight="1" x14ac:dyDescent="0.25">
      <c r="A505" s="60" t="s">
        <v>801</v>
      </c>
      <c r="B505" s="36" t="s">
        <v>139</v>
      </c>
      <c r="C505" s="65" t="s">
        <v>802</v>
      </c>
      <c r="D505" s="61" t="s">
        <v>741</v>
      </c>
      <c r="E505" s="19" t="s">
        <v>247</v>
      </c>
      <c r="F505" s="67">
        <v>1275.79</v>
      </c>
      <c r="G505" s="21">
        <v>2.5</v>
      </c>
    </row>
    <row r="506" spans="1:7" ht="30" hidden="1" customHeight="1" x14ac:dyDescent="0.25">
      <c r="A506" s="60" t="s">
        <v>803</v>
      </c>
      <c r="B506" s="36" t="s">
        <v>15</v>
      </c>
      <c r="C506" s="65" t="s">
        <v>290</v>
      </c>
      <c r="D506" s="61" t="s">
        <v>741</v>
      </c>
      <c r="E506" s="19" t="s">
        <v>247</v>
      </c>
      <c r="F506" s="67">
        <v>1275.79</v>
      </c>
      <c r="G506" s="21">
        <v>2.5</v>
      </c>
    </row>
    <row r="507" spans="1:7" ht="30" hidden="1" customHeight="1" x14ac:dyDescent="0.25">
      <c r="A507" s="60" t="s">
        <v>804</v>
      </c>
      <c r="B507" s="36" t="s">
        <v>7</v>
      </c>
      <c r="C507" s="65" t="s">
        <v>805</v>
      </c>
      <c r="D507" s="61" t="s">
        <v>806</v>
      </c>
      <c r="E507" s="19" t="s">
        <v>247</v>
      </c>
      <c r="F507" s="67">
        <v>1456.78</v>
      </c>
      <c r="G507" s="21">
        <v>3.5</v>
      </c>
    </row>
    <row r="508" spans="1:7" ht="30" hidden="1" customHeight="1" x14ac:dyDescent="0.25">
      <c r="A508" s="60" t="s">
        <v>807</v>
      </c>
      <c r="B508" s="36" t="s">
        <v>15</v>
      </c>
      <c r="C508" s="65" t="s">
        <v>808</v>
      </c>
      <c r="D508" s="61" t="s">
        <v>806</v>
      </c>
      <c r="E508" s="19" t="s">
        <v>247</v>
      </c>
      <c r="F508" s="67">
        <v>1456.78</v>
      </c>
      <c r="G508" s="21">
        <v>3.5</v>
      </c>
    </row>
    <row r="509" spans="1:7" ht="30" hidden="1" customHeight="1" x14ac:dyDescent="0.25">
      <c r="A509" s="60" t="s">
        <v>809</v>
      </c>
      <c r="B509" s="36" t="s">
        <v>15</v>
      </c>
      <c r="C509" s="65" t="s">
        <v>810</v>
      </c>
      <c r="D509" s="61" t="s">
        <v>806</v>
      </c>
      <c r="E509" s="19" t="s">
        <v>247</v>
      </c>
      <c r="F509" s="67">
        <v>1456.78</v>
      </c>
      <c r="G509" s="21">
        <v>3.5</v>
      </c>
    </row>
    <row r="510" spans="1:7" ht="30" hidden="1" customHeight="1" x14ac:dyDescent="0.25">
      <c r="A510" s="60" t="s">
        <v>811</v>
      </c>
      <c r="B510" s="36" t="s">
        <v>15</v>
      </c>
      <c r="C510" s="65" t="s">
        <v>812</v>
      </c>
      <c r="D510" s="61" t="s">
        <v>806</v>
      </c>
      <c r="E510" s="19" t="s">
        <v>247</v>
      </c>
      <c r="F510" s="67">
        <v>1456.78</v>
      </c>
      <c r="G510" s="21">
        <v>3.5</v>
      </c>
    </row>
    <row r="511" spans="1:7" ht="30" hidden="1" customHeight="1" x14ac:dyDescent="0.25">
      <c r="A511" s="60" t="s">
        <v>194</v>
      </c>
      <c r="B511" s="36" t="s">
        <v>7</v>
      </c>
      <c r="C511" s="65" t="s">
        <v>195</v>
      </c>
      <c r="D511" s="61" t="s">
        <v>813</v>
      </c>
      <c r="E511" s="19" t="s">
        <v>814</v>
      </c>
      <c r="F511" s="52">
        <v>2140.71</v>
      </c>
      <c r="G511" s="21">
        <v>3.5</v>
      </c>
    </row>
    <row r="512" spans="1:7" ht="30" hidden="1" customHeight="1" x14ac:dyDescent="0.25">
      <c r="A512" s="60" t="s">
        <v>196</v>
      </c>
      <c r="B512" s="36" t="s">
        <v>7</v>
      </c>
      <c r="C512" s="65" t="s">
        <v>815</v>
      </c>
      <c r="D512" s="61" t="s">
        <v>813</v>
      </c>
      <c r="E512" s="19" t="s">
        <v>814</v>
      </c>
      <c r="F512" s="52">
        <v>2140.71</v>
      </c>
      <c r="G512" s="21">
        <v>3.5</v>
      </c>
    </row>
    <row r="513" spans="1:7" ht="30" hidden="1" customHeight="1" x14ac:dyDescent="0.25">
      <c r="A513" s="60" t="s">
        <v>167</v>
      </c>
      <c r="B513" s="36" t="s">
        <v>7</v>
      </c>
      <c r="C513" s="65" t="s">
        <v>168</v>
      </c>
      <c r="D513" s="61" t="s">
        <v>813</v>
      </c>
      <c r="E513" s="19" t="s">
        <v>814</v>
      </c>
      <c r="F513" s="52">
        <v>2140.71</v>
      </c>
      <c r="G513" s="21">
        <v>3.5</v>
      </c>
    </row>
    <row r="514" spans="1:7" ht="30" hidden="1" customHeight="1" x14ac:dyDescent="0.25">
      <c r="A514" s="60" t="s">
        <v>192</v>
      </c>
      <c r="B514" s="36" t="s">
        <v>15</v>
      </c>
      <c r="C514" s="65" t="s">
        <v>193</v>
      </c>
      <c r="D514" s="61" t="s">
        <v>813</v>
      </c>
      <c r="E514" s="19" t="s">
        <v>814</v>
      </c>
      <c r="F514" s="52">
        <v>2140.71</v>
      </c>
      <c r="G514" s="21">
        <v>3.5</v>
      </c>
    </row>
    <row r="515" spans="1:7" ht="30" hidden="1" customHeight="1" x14ac:dyDescent="0.25">
      <c r="A515" s="60" t="s">
        <v>707</v>
      </c>
      <c r="B515" s="36" t="s">
        <v>15</v>
      </c>
      <c r="C515" s="65" t="s">
        <v>816</v>
      </c>
      <c r="D515" s="61" t="s">
        <v>813</v>
      </c>
      <c r="E515" s="19" t="s">
        <v>814</v>
      </c>
      <c r="F515" s="52">
        <v>2140.71</v>
      </c>
      <c r="G515" s="21">
        <v>3.5</v>
      </c>
    </row>
    <row r="516" spans="1:7" ht="30" hidden="1" customHeight="1" x14ac:dyDescent="0.25">
      <c r="A516" s="60" t="s">
        <v>212</v>
      </c>
      <c r="B516" s="36" t="s">
        <v>15</v>
      </c>
      <c r="C516" s="65" t="s">
        <v>213</v>
      </c>
      <c r="D516" s="61" t="s">
        <v>813</v>
      </c>
      <c r="E516" s="19" t="s">
        <v>814</v>
      </c>
      <c r="F516" s="52">
        <v>2140.71</v>
      </c>
      <c r="G516" s="21">
        <v>3.5</v>
      </c>
    </row>
    <row r="517" spans="1:7" ht="30" hidden="1" customHeight="1" x14ac:dyDescent="0.25">
      <c r="A517" s="60" t="s">
        <v>210</v>
      </c>
      <c r="B517" s="36" t="s">
        <v>15</v>
      </c>
      <c r="C517" s="65" t="s">
        <v>211</v>
      </c>
      <c r="D517" s="61" t="s">
        <v>813</v>
      </c>
      <c r="E517" s="19" t="s">
        <v>814</v>
      </c>
      <c r="F517" s="52">
        <v>2140.71</v>
      </c>
      <c r="G517" s="21">
        <v>3.5</v>
      </c>
    </row>
    <row r="518" spans="1:7" ht="30" hidden="1" customHeight="1" x14ac:dyDescent="0.25">
      <c r="A518" s="60" t="s">
        <v>188</v>
      </c>
      <c r="B518" s="36" t="s">
        <v>15</v>
      </c>
      <c r="C518" s="65" t="s">
        <v>189</v>
      </c>
      <c r="D518" s="61" t="s">
        <v>813</v>
      </c>
      <c r="E518" s="19" t="s">
        <v>814</v>
      </c>
      <c r="F518" s="52">
        <v>2140.71</v>
      </c>
      <c r="G518" s="21">
        <v>3.5</v>
      </c>
    </row>
    <row r="519" spans="1:7" ht="30" hidden="1" customHeight="1" x14ac:dyDescent="0.25">
      <c r="A519" s="60" t="s">
        <v>190</v>
      </c>
      <c r="B519" s="36" t="s">
        <v>15</v>
      </c>
      <c r="C519" s="65" t="s">
        <v>191</v>
      </c>
      <c r="D519" s="61" t="s">
        <v>813</v>
      </c>
      <c r="E519" s="19" t="s">
        <v>814</v>
      </c>
      <c r="F519" s="52">
        <v>2140.71</v>
      </c>
      <c r="G519" s="21">
        <v>3.5</v>
      </c>
    </row>
    <row r="520" spans="1:7" ht="30" hidden="1" customHeight="1" x14ac:dyDescent="0.25">
      <c r="A520" s="60" t="s">
        <v>817</v>
      </c>
      <c r="B520" s="36" t="s">
        <v>15</v>
      </c>
      <c r="C520" s="65" t="s">
        <v>818</v>
      </c>
      <c r="D520" s="61" t="s">
        <v>813</v>
      </c>
      <c r="E520" s="19" t="s">
        <v>814</v>
      </c>
      <c r="F520" s="52">
        <v>2140.71</v>
      </c>
      <c r="G520" s="21">
        <v>3.5</v>
      </c>
    </row>
    <row r="521" spans="1:7" ht="30" hidden="1" customHeight="1" x14ac:dyDescent="0.25">
      <c r="A521" s="60" t="s">
        <v>819</v>
      </c>
      <c r="B521" s="36" t="s">
        <v>15</v>
      </c>
      <c r="C521" s="36" t="s">
        <v>820</v>
      </c>
      <c r="D521" s="61" t="s">
        <v>813</v>
      </c>
      <c r="E521" s="19" t="s">
        <v>814</v>
      </c>
      <c r="F521" s="52">
        <v>2140.71</v>
      </c>
      <c r="G521" s="21">
        <v>3.5</v>
      </c>
    </row>
    <row r="522" spans="1:7" ht="30" hidden="1" customHeight="1" x14ac:dyDescent="0.25">
      <c r="A522" s="60" t="s">
        <v>821</v>
      </c>
      <c r="B522" s="36" t="s">
        <v>15</v>
      </c>
      <c r="C522" s="65" t="s">
        <v>822</v>
      </c>
      <c r="D522" s="61" t="s">
        <v>813</v>
      </c>
      <c r="E522" s="19" t="s">
        <v>814</v>
      </c>
      <c r="F522" s="52">
        <v>2140.71</v>
      </c>
      <c r="G522" s="21">
        <v>3.5</v>
      </c>
    </row>
    <row r="523" spans="1:7" ht="30" hidden="1" customHeight="1" x14ac:dyDescent="0.25">
      <c r="A523" s="60" t="s">
        <v>705</v>
      </c>
      <c r="B523" s="36" t="s">
        <v>7</v>
      </c>
      <c r="C523" s="65" t="s">
        <v>706</v>
      </c>
      <c r="D523" s="61" t="s">
        <v>823</v>
      </c>
      <c r="E523" s="19" t="s">
        <v>814</v>
      </c>
      <c r="F523" s="52">
        <v>1520.04</v>
      </c>
      <c r="G523" s="21">
        <v>2.5</v>
      </c>
    </row>
    <row r="524" spans="1:7" ht="30" hidden="1" customHeight="1" x14ac:dyDescent="0.25">
      <c r="A524" s="60" t="s">
        <v>688</v>
      </c>
      <c r="B524" s="36" t="s">
        <v>15</v>
      </c>
      <c r="C524" s="65" t="s">
        <v>824</v>
      </c>
      <c r="D524" s="61" t="s">
        <v>823</v>
      </c>
      <c r="E524" s="19" t="s">
        <v>814</v>
      </c>
      <c r="F524" s="52">
        <v>1520.04</v>
      </c>
      <c r="G524" s="21">
        <v>2.5</v>
      </c>
    </row>
    <row r="525" spans="1:7" ht="30" hidden="1" customHeight="1" x14ac:dyDescent="0.25">
      <c r="A525" s="60" t="s">
        <v>90</v>
      </c>
      <c r="B525" s="36" t="s">
        <v>15</v>
      </c>
      <c r="C525" s="65" t="s">
        <v>91</v>
      </c>
      <c r="D525" s="61" t="s">
        <v>823</v>
      </c>
      <c r="E525" s="19" t="s">
        <v>814</v>
      </c>
      <c r="F525" s="52">
        <v>1520.04</v>
      </c>
      <c r="G525" s="21">
        <v>2.5</v>
      </c>
    </row>
    <row r="526" spans="1:7" ht="30" hidden="1" customHeight="1" x14ac:dyDescent="0.25">
      <c r="A526" s="60" t="s">
        <v>825</v>
      </c>
      <c r="B526" s="36" t="s">
        <v>15</v>
      </c>
      <c r="C526" s="65" t="s">
        <v>826</v>
      </c>
      <c r="D526" s="61" t="s">
        <v>823</v>
      </c>
      <c r="E526" s="19" t="s">
        <v>814</v>
      </c>
      <c r="F526" s="52">
        <v>1520.04</v>
      </c>
      <c r="G526" s="21">
        <v>2.5</v>
      </c>
    </row>
    <row r="527" spans="1:7" ht="30" hidden="1" customHeight="1" x14ac:dyDescent="0.25">
      <c r="A527" s="60" t="s">
        <v>827</v>
      </c>
      <c r="B527" s="36" t="s">
        <v>15</v>
      </c>
      <c r="C527" s="65" t="s">
        <v>828</v>
      </c>
      <c r="D527" s="61" t="s">
        <v>823</v>
      </c>
      <c r="E527" s="17" t="s">
        <v>83</v>
      </c>
      <c r="F527" s="67">
        <v>5962.46</v>
      </c>
      <c r="G527" s="21">
        <v>13.5</v>
      </c>
    </row>
    <row r="528" spans="1:7" ht="30" hidden="1" customHeight="1" x14ac:dyDescent="0.25">
      <c r="A528" s="60" t="s">
        <v>829</v>
      </c>
      <c r="B528" s="36" t="s">
        <v>7</v>
      </c>
      <c r="C528" s="65" t="s">
        <v>830</v>
      </c>
      <c r="D528" s="61" t="s">
        <v>813</v>
      </c>
      <c r="E528" s="19" t="s">
        <v>814</v>
      </c>
      <c r="F528" s="67">
        <v>1798.76</v>
      </c>
      <c r="G528" s="21">
        <v>3.5</v>
      </c>
    </row>
    <row r="529" spans="1:7" ht="30" hidden="1" customHeight="1" x14ac:dyDescent="0.25">
      <c r="A529" s="60" t="s">
        <v>831</v>
      </c>
      <c r="B529" s="36" t="s">
        <v>15</v>
      </c>
      <c r="C529" s="65" t="s">
        <v>832</v>
      </c>
      <c r="D529" s="61" t="s">
        <v>813</v>
      </c>
      <c r="E529" s="19" t="s">
        <v>814</v>
      </c>
      <c r="F529" s="67">
        <v>1798.76</v>
      </c>
      <c r="G529" s="21">
        <v>3.5</v>
      </c>
    </row>
    <row r="530" spans="1:7" ht="30" hidden="1" customHeight="1" x14ac:dyDescent="0.25">
      <c r="A530" s="60" t="s">
        <v>833</v>
      </c>
      <c r="B530" s="36" t="s">
        <v>15</v>
      </c>
      <c r="C530" s="65" t="s">
        <v>834</v>
      </c>
      <c r="D530" s="61" t="s">
        <v>813</v>
      </c>
      <c r="E530" s="19" t="s">
        <v>814</v>
      </c>
      <c r="F530" s="67">
        <v>1798.76</v>
      </c>
      <c r="G530" s="21">
        <v>3.5</v>
      </c>
    </row>
    <row r="531" spans="1:7" ht="30" hidden="1" customHeight="1" x14ac:dyDescent="0.25">
      <c r="A531" s="60" t="s">
        <v>835</v>
      </c>
      <c r="B531" s="36" t="s">
        <v>15</v>
      </c>
      <c r="C531" s="65" t="s">
        <v>836</v>
      </c>
      <c r="D531" s="61" t="s">
        <v>813</v>
      </c>
      <c r="E531" s="19" t="s">
        <v>814</v>
      </c>
      <c r="F531" s="67">
        <v>1798.76</v>
      </c>
      <c r="G531" s="21">
        <v>3.5</v>
      </c>
    </row>
    <row r="532" spans="1:7" ht="30" hidden="1" customHeight="1" x14ac:dyDescent="0.25">
      <c r="A532" s="60" t="s">
        <v>837</v>
      </c>
      <c r="B532" s="18" t="s">
        <v>15</v>
      </c>
      <c r="C532" s="65" t="s">
        <v>838</v>
      </c>
      <c r="D532" s="61" t="s">
        <v>813</v>
      </c>
      <c r="E532" s="19" t="s">
        <v>814</v>
      </c>
      <c r="F532" s="67">
        <v>1798.76</v>
      </c>
      <c r="G532" s="21">
        <v>3.5</v>
      </c>
    </row>
    <row r="533" spans="1:7" ht="30" hidden="1" customHeight="1" x14ac:dyDescent="0.25">
      <c r="A533" s="60" t="s">
        <v>839</v>
      </c>
      <c r="B533" s="18" t="s">
        <v>15</v>
      </c>
      <c r="C533" s="65" t="s">
        <v>840</v>
      </c>
      <c r="D533" s="61" t="s">
        <v>813</v>
      </c>
      <c r="E533" s="19" t="s">
        <v>814</v>
      </c>
      <c r="F533" s="67">
        <v>1798.76</v>
      </c>
      <c r="G533" s="21">
        <v>3.5</v>
      </c>
    </row>
    <row r="534" spans="1:7" ht="30" customHeight="1" x14ac:dyDescent="0.25">
      <c r="A534" s="60" t="s">
        <v>841</v>
      </c>
      <c r="B534" s="36" t="s">
        <v>15</v>
      </c>
      <c r="C534" s="65" t="s">
        <v>842</v>
      </c>
      <c r="D534" s="61" t="s">
        <v>843</v>
      </c>
      <c r="E534" s="17" t="s">
        <v>83</v>
      </c>
      <c r="F534" s="67">
        <v>2859.1</v>
      </c>
      <c r="G534" s="21">
        <v>6.5</v>
      </c>
    </row>
    <row r="535" spans="1:7" ht="30" hidden="1" customHeight="1" x14ac:dyDescent="0.25">
      <c r="A535" s="60" t="s">
        <v>145</v>
      </c>
      <c r="B535" s="36" t="s">
        <v>15</v>
      </c>
      <c r="C535" s="65" t="s">
        <v>146</v>
      </c>
      <c r="D535" s="61" t="s">
        <v>844</v>
      </c>
      <c r="E535" s="17" t="s">
        <v>456</v>
      </c>
      <c r="F535" s="67">
        <v>1925.3</v>
      </c>
      <c r="G535" s="21">
        <v>3.5</v>
      </c>
    </row>
    <row r="536" spans="1:7" ht="30" hidden="1" customHeight="1" x14ac:dyDescent="0.25">
      <c r="A536" s="60" t="s">
        <v>501</v>
      </c>
      <c r="B536" s="36" t="s">
        <v>7</v>
      </c>
      <c r="C536" s="65" t="s">
        <v>502</v>
      </c>
      <c r="D536" s="61" t="s">
        <v>813</v>
      </c>
      <c r="E536" s="19" t="s">
        <v>814</v>
      </c>
      <c r="F536" s="67">
        <v>1798.76</v>
      </c>
      <c r="G536" s="21">
        <v>3.5</v>
      </c>
    </row>
    <row r="537" spans="1:7" ht="30" hidden="1" customHeight="1" x14ac:dyDescent="0.25">
      <c r="A537" s="60" t="s">
        <v>505</v>
      </c>
      <c r="B537" s="36" t="s">
        <v>15</v>
      </c>
      <c r="C537" s="65" t="s">
        <v>506</v>
      </c>
      <c r="D537" s="61" t="s">
        <v>813</v>
      </c>
      <c r="E537" s="19" t="s">
        <v>814</v>
      </c>
      <c r="F537" s="67">
        <v>1798.76</v>
      </c>
      <c r="G537" s="21">
        <v>3.5</v>
      </c>
    </row>
    <row r="538" spans="1:7" ht="30" hidden="1" customHeight="1" x14ac:dyDescent="0.25">
      <c r="A538" s="60" t="s">
        <v>845</v>
      </c>
      <c r="B538" s="36" t="s">
        <v>15</v>
      </c>
      <c r="C538" s="65" t="s">
        <v>508</v>
      </c>
      <c r="D538" s="61" t="s">
        <v>813</v>
      </c>
      <c r="E538" s="19" t="s">
        <v>814</v>
      </c>
      <c r="F538" s="67">
        <v>1798.76</v>
      </c>
      <c r="G538" s="21">
        <v>3.5</v>
      </c>
    </row>
    <row r="539" spans="1:7" ht="30" hidden="1" customHeight="1" x14ac:dyDescent="0.25">
      <c r="A539" s="60" t="s">
        <v>509</v>
      </c>
      <c r="B539" s="36" t="s">
        <v>15</v>
      </c>
      <c r="C539" s="65" t="s">
        <v>510</v>
      </c>
      <c r="D539" s="61" t="s">
        <v>813</v>
      </c>
      <c r="E539" s="19" t="s">
        <v>814</v>
      </c>
      <c r="F539" s="67">
        <v>1798.76</v>
      </c>
      <c r="G539" s="21">
        <v>3.5</v>
      </c>
    </row>
    <row r="540" spans="1:7" ht="30" hidden="1" customHeight="1" x14ac:dyDescent="0.25">
      <c r="A540" s="60" t="s">
        <v>846</v>
      </c>
      <c r="B540" s="36" t="s">
        <v>15</v>
      </c>
      <c r="C540" s="65" t="s">
        <v>512</v>
      </c>
      <c r="D540" s="61" t="s">
        <v>813</v>
      </c>
      <c r="E540" s="19" t="s">
        <v>814</v>
      </c>
      <c r="F540" s="67">
        <v>1798.76</v>
      </c>
      <c r="G540" s="21">
        <v>3.5</v>
      </c>
    </row>
    <row r="541" spans="1:7" ht="30" hidden="1" customHeight="1" x14ac:dyDescent="0.25">
      <c r="A541" s="60" t="s">
        <v>513</v>
      </c>
      <c r="B541" s="36" t="s">
        <v>15</v>
      </c>
      <c r="C541" s="65" t="s">
        <v>514</v>
      </c>
      <c r="D541" s="61" t="s">
        <v>813</v>
      </c>
      <c r="E541" s="19" t="s">
        <v>814</v>
      </c>
      <c r="F541" s="67">
        <v>1798.76</v>
      </c>
      <c r="G541" s="21">
        <v>3.5</v>
      </c>
    </row>
    <row r="542" spans="1:7" ht="30" hidden="1" customHeight="1" x14ac:dyDescent="0.25">
      <c r="A542" s="60" t="s">
        <v>847</v>
      </c>
      <c r="B542" s="36" t="s">
        <v>15</v>
      </c>
      <c r="C542" s="65" t="s">
        <v>848</v>
      </c>
      <c r="D542" s="61" t="s">
        <v>813</v>
      </c>
      <c r="E542" s="19" t="s">
        <v>814</v>
      </c>
      <c r="F542" s="67">
        <v>1798.76</v>
      </c>
      <c r="G542" s="21">
        <v>3.5</v>
      </c>
    </row>
    <row r="543" spans="1:7" ht="30" hidden="1" customHeight="1" x14ac:dyDescent="0.25">
      <c r="A543" s="60" t="s">
        <v>849</v>
      </c>
      <c r="B543" s="36" t="s">
        <v>7</v>
      </c>
      <c r="C543" s="65" t="s">
        <v>850</v>
      </c>
      <c r="D543" s="61" t="s">
        <v>813</v>
      </c>
      <c r="E543" s="17" t="s">
        <v>310</v>
      </c>
      <c r="F543" s="67">
        <v>1520.04</v>
      </c>
      <c r="G543" s="21">
        <v>2.5</v>
      </c>
    </row>
    <row r="544" spans="1:7" ht="30" hidden="1" customHeight="1" x14ac:dyDescent="0.25">
      <c r="A544" s="60" t="s">
        <v>851</v>
      </c>
      <c r="B544" s="36" t="s">
        <v>15</v>
      </c>
      <c r="C544" s="65" t="s">
        <v>852</v>
      </c>
      <c r="D544" s="61" t="s">
        <v>853</v>
      </c>
      <c r="E544" s="17" t="s">
        <v>310</v>
      </c>
      <c r="F544" s="67">
        <v>1520.04</v>
      </c>
      <c r="G544" s="21">
        <v>2.5</v>
      </c>
    </row>
    <row r="545" spans="1:7" ht="30" hidden="1" customHeight="1" x14ac:dyDescent="0.25">
      <c r="A545" s="60" t="s">
        <v>854</v>
      </c>
      <c r="B545" s="36" t="s">
        <v>15</v>
      </c>
      <c r="C545" s="65" t="s">
        <v>855</v>
      </c>
      <c r="D545" s="61" t="s">
        <v>856</v>
      </c>
      <c r="E545" s="17" t="s">
        <v>310</v>
      </c>
      <c r="F545" s="67">
        <v>1520.04</v>
      </c>
      <c r="G545" s="21">
        <v>2.5</v>
      </c>
    </row>
    <row r="546" spans="1:7" ht="30" hidden="1" customHeight="1" x14ac:dyDescent="0.25">
      <c r="A546" s="60" t="s">
        <v>291</v>
      </c>
      <c r="B546" s="36" t="s">
        <v>7</v>
      </c>
      <c r="C546" s="65" t="s">
        <v>292</v>
      </c>
      <c r="D546" s="61" t="s">
        <v>857</v>
      </c>
      <c r="E546" s="17" t="s">
        <v>83</v>
      </c>
      <c r="F546" s="67">
        <v>2203.98</v>
      </c>
      <c r="G546" s="21">
        <v>3.5</v>
      </c>
    </row>
    <row r="547" spans="1:7" ht="30" hidden="1" customHeight="1" x14ac:dyDescent="0.25">
      <c r="A547" s="60" t="s">
        <v>858</v>
      </c>
      <c r="B547" s="36" t="s">
        <v>7</v>
      </c>
      <c r="C547" s="65" t="s">
        <v>859</v>
      </c>
      <c r="D547" s="61" t="s">
        <v>857</v>
      </c>
      <c r="E547" s="17" t="s">
        <v>83</v>
      </c>
      <c r="F547" s="67">
        <v>2203.98</v>
      </c>
      <c r="G547" s="21">
        <v>3.5</v>
      </c>
    </row>
    <row r="548" spans="1:7" ht="30" hidden="1" customHeight="1" x14ac:dyDescent="0.25">
      <c r="A548" s="60" t="s">
        <v>367</v>
      </c>
      <c r="B548" s="36" t="s">
        <v>7</v>
      </c>
      <c r="C548" s="65" t="s">
        <v>368</v>
      </c>
      <c r="D548" s="61" t="s">
        <v>857</v>
      </c>
      <c r="E548" s="17" t="s">
        <v>83</v>
      </c>
      <c r="F548" s="67">
        <v>2203.98</v>
      </c>
      <c r="G548" s="21">
        <v>3.5</v>
      </c>
    </row>
    <row r="549" spans="1:7" ht="30" hidden="1" customHeight="1" x14ac:dyDescent="0.25">
      <c r="A549" s="60" t="s">
        <v>860</v>
      </c>
      <c r="B549" s="36" t="s">
        <v>7</v>
      </c>
      <c r="C549" s="65" t="s">
        <v>861</v>
      </c>
      <c r="D549" s="61" t="s">
        <v>857</v>
      </c>
      <c r="E549" s="17" t="s">
        <v>83</v>
      </c>
      <c r="F549" s="67">
        <v>2203.98</v>
      </c>
      <c r="G549" s="21">
        <v>3.5</v>
      </c>
    </row>
    <row r="550" spans="1:7" ht="30" hidden="1" customHeight="1" x14ac:dyDescent="0.25">
      <c r="A550" s="60" t="s">
        <v>287</v>
      </c>
      <c r="B550" s="36" t="s">
        <v>15</v>
      </c>
      <c r="C550" s="65" t="s">
        <v>288</v>
      </c>
      <c r="D550" s="61" t="s">
        <v>857</v>
      </c>
      <c r="E550" s="17" t="s">
        <v>83</v>
      </c>
      <c r="F550" s="67">
        <v>2203.98</v>
      </c>
      <c r="G550" s="21">
        <v>3.5</v>
      </c>
    </row>
    <row r="551" spans="1:7" ht="30" hidden="1" customHeight="1" x14ac:dyDescent="0.25">
      <c r="A551" s="60" t="s">
        <v>862</v>
      </c>
      <c r="B551" s="36" t="s">
        <v>15</v>
      </c>
      <c r="C551" s="75" t="s">
        <v>863</v>
      </c>
      <c r="D551" s="61" t="s">
        <v>864</v>
      </c>
      <c r="E551" s="17" t="s">
        <v>99</v>
      </c>
      <c r="F551" s="67">
        <v>1798.76</v>
      </c>
      <c r="G551" s="21">
        <v>3.5</v>
      </c>
    </row>
    <row r="552" spans="1:7" ht="30" hidden="1" customHeight="1" x14ac:dyDescent="0.25">
      <c r="A552" s="60" t="s">
        <v>865</v>
      </c>
      <c r="B552" s="18" t="s">
        <v>158</v>
      </c>
      <c r="C552" s="65" t="s">
        <v>866</v>
      </c>
      <c r="D552" s="61" t="s">
        <v>864</v>
      </c>
      <c r="E552" s="17" t="s">
        <v>99</v>
      </c>
      <c r="F552" s="67">
        <v>1798.76</v>
      </c>
      <c r="G552" s="21">
        <v>3.5</v>
      </c>
    </row>
    <row r="553" spans="1:7" ht="30" hidden="1" customHeight="1" x14ac:dyDescent="0.25">
      <c r="A553" s="60" t="s">
        <v>867</v>
      </c>
      <c r="B553" s="36" t="s">
        <v>15</v>
      </c>
      <c r="C553" s="65" t="s">
        <v>868</v>
      </c>
      <c r="D553" s="61" t="s">
        <v>864</v>
      </c>
      <c r="E553" s="17" t="s">
        <v>99</v>
      </c>
      <c r="F553" s="67">
        <v>1798.76</v>
      </c>
      <c r="G553" s="21">
        <v>3.5</v>
      </c>
    </row>
    <row r="554" spans="1:7" ht="30" hidden="1" customHeight="1" x14ac:dyDescent="0.25">
      <c r="A554" s="60" t="s">
        <v>869</v>
      </c>
      <c r="B554" s="36" t="s">
        <v>7</v>
      </c>
      <c r="C554" s="65" t="s">
        <v>870</v>
      </c>
      <c r="D554" s="61" t="s">
        <v>864</v>
      </c>
      <c r="E554" s="17" t="s">
        <v>99</v>
      </c>
      <c r="F554" s="67">
        <v>1798.76</v>
      </c>
      <c r="G554" s="21">
        <v>3.5</v>
      </c>
    </row>
    <row r="555" spans="1:7" ht="30" hidden="1" customHeight="1" x14ac:dyDescent="0.25">
      <c r="A555" s="60" t="s">
        <v>871</v>
      </c>
      <c r="B555" s="36" t="s">
        <v>52</v>
      </c>
      <c r="C555" s="65" t="s">
        <v>872</v>
      </c>
      <c r="D555" s="61" t="s">
        <v>864</v>
      </c>
      <c r="E555" s="17" t="s">
        <v>99</v>
      </c>
      <c r="F555" s="67">
        <v>1798.76</v>
      </c>
      <c r="G555" s="21">
        <v>3.5</v>
      </c>
    </row>
    <row r="556" spans="1:7" ht="30" hidden="1" customHeight="1" x14ac:dyDescent="0.25">
      <c r="A556" s="60" t="s">
        <v>873</v>
      </c>
      <c r="B556" s="36" t="s">
        <v>15</v>
      </c>
      <c r="C556" s="65" t="s">
        <v>874</v>
      </c>
      <c r="D556" s="61" t="s">
        <v>864</v>
      </c>
      <c r="E556" s="17" t="s">
        <v>99</v>
      </c>
      <c r="F556" s="67">
        <v>1798.76</v>
      </c>
      <c r="G556" s="21">
        <v>3.5</v>
      </c>
    </row>
    <row r="557" spans="1:7" ht="30" hidden="1" customHeight="1" x14ac:dyDescent="0.25">
      <c r="A557" s="60" t="s">
        <v>524</v>
      </c>
      <c r="B557" s="36" t="s">
        <v>7</v>
      </c>
      <c r="C557" s="65" t="s">
        <v>525</v>
      </c>
      <c r="D557" s="61" t="s">
        <v>875</v>
      </c>
      <c r="E557" s="19" t="s">
        <v>876</v>
      </c>
      <c r="F557" s="67">
        <v>899.37</v>
      </c>
      <c r="G557" s="21">
        <v>1.5</v>
      </c>
    </row>
    <row r="558" spans="1:7" ht="30" hidden="1" customHeight="1" x14ac:dyDescent="0.25">
      <c r="A558" s="60" t="s">
        <v>877</v>
      </c>
      <c r="B558" s="36" t="s">
        <v>52</v>
      </c>
      <c r="C558" s="36" t="s">
        <v>878</v>
      </c>
      <c r="D558" s="61" t="s">
        <v>875</v>
      </c>
      <c r="E558" s="19" t="s">
        <v>876</v>
      </c>
      <c r="F558" s="67">
        <v>899.37</v>
      </c>
      <c r="G558" s="21">
        <v>1.5</v>
      </c>
    </row>
    <row r="559" spans="1:7" ht="30" hidden="1" customHeight="1" x14ac:dyDescent="0.25">
      <c r="A559" s="60" t="s">
        <v>879</v>
      </c>
      <c r="B559" s="36" t="s">
        <v>52</v>
      </c>
      <c r="C559" s="65" t="s">
        <v>880</v>
      </c>
      <c r="D559" s="61" t="s">
        <v>875</v>
      </c>
      <c r="E559" s="19" t="s">
        <v>876</v>
      </c>
      <c r="F559" s="67">
        <v>899.37</v>
      </c>
      <c r="G559" s="21">
        <v>1.5</v>
      </c>
    </row>
    <row r="560" spans="1:7" ht="30" hidden="1" customHeight="1" x14ac:dyDescent="0.25">
      <c r="A560" s="60" t="s">
        <v>266</v>
      </c>
      <c r="B560" s="36" t="s">
        <v>52</v>
      </c>
      <c r="C560" s="65" t="s">
        <v>267</v>
      </c>
      <c r="D560" s="61" t="s">
        <v>875</v>
      </c>
      <c r="E560" s="19" t="s">
        <v>876</v>
      </c>
      <c r="F560" s="67">
        <v>899.37</v>
      </c>
      <c r="G560" s="21">
        <v>1.5</v>
      </c>
    </row>
    <row r="561" spans="1:7" ht="30" hidden="1" customHeight="1" x14ac:dyDescent="0.25">
      <c r="A561" s="60" t="s">
        <v>76</v>
      </c>
      <c r="B561" s="36" t="s">
        <v>52</v>
      </c>
      <c r="C561" s="65" t="s">
        <v>77</v>
      </c>
      <c r="D561" s="61" t="s">
        <v>875</v>
      </c>
      <c r="E561" s="19" t="s">
        <v>876</v>
      </c>
      <c r="F561" s="67">
        <v>899.37</v>
      </c>
      <c r="G561" s="21">
        <v>1.5</v>
      </c>
    </row>
    <row r="562" spans="1:7" ht="30" hidden="1" customHeight="1" x14ac:dyDescent="0.25">
      <c r="A562" s="60" t="s">
        <v>881</v>
      </c>
      <c r="B562" s="36" t="s">
        <v>52</v>
      </c>
      <c r="C562" s="65" t="s">
        <v>882</v>
      </c>
      <c r="D562" s="61" t="s">
        <v>875</v>
      </c>
      <c r="E562" s="19" t="s">
        <v>876</v>
      </c>
      <c r="F562" s="67">
        <v>899.37</v>
      </c>
      <c r="G562" s="21">
        <v>1.5</v>
      </c>
    </row>
    <row r="563" spans="1:7" ht="30" hidden="1" customHeight="1" x14ac:dyDescent="0.25">
      <c r="A563" s="60" t="s">
        <v>883</v>
      </c>
      <c r="B563" s="36" t="s">
        <v>52</v>
      </c>
      <c r="C563" s="65" t="s">
        <v>884</v>
      </c>
      <c r="D563" s="61" t="s">
        <v>885</v>
      </c>
      <c r="E563" s="17" t="s">
        <v>83</v>
      </c>
      <c r="F563" s="67">
        <v>2859.1</v>
      </c>
      <c r="G563" s="21">
        <v>6.5</v>
      </c>
    </row>
    <row r="564" spans="1:7" ht="30" hidden="1" customHeight="1" x14ac:dyDescent="0.25">
      <c r="A564" s="60" t="s">
        <v>145</v>
      </c>
      <c r="B564" s="36" t="s">
        <v>886</v>
      </c>
      <c r="C564" s="65" t="s">
        <v>146</v>
      </c>
      <c r="D564" s="61" t="s">
        <v>887</v>
      </c>
      <c r="E564" s="19" t="s">
        <v>142</v>
      </c>
      <c r="F564" s="67">
        <f>752.82+586.24</f>
        <v>1339.06</v>
      </c>
      <c r="G564" s="21">
        <v>1.5</v>
      </c>
    </row>
    <row r="565" spans="1:7" ht="30" hidden="1" customHeight="1" x14ac:dyDescent="0.25">
      <c r="A565" s="60" t="s">
        <v>700</v>
      </c>
      <c r="B565" s="36" t="s">
        <v>12</v>
      </c>
      <c r="C565" s="65" t="s">
        <v>888</v>
      </c>
      <c r="D565" s="61" t="s">
        <v>889</v>
      </c>
      <c r="E565" s="17" t="s">
        <v>41</v>
      </c>
      <c r="F565" s="67">
        <v>1275.79</v>
      </c>
      <c r="G565" s="21">
        <v>2.5</v>
      </c>
    </row>
    <row r="566" spans="1:7" ht="30" hidden="1" customHeight="1" x14ac:dyDescent="0.25">
      <c r="A566" s="60" t="s">
        <v>890</v>
      </c>
      <c r="B566" s="36" t="s">
        <v>15</v>
      </c>
      <c r="C566" s="65" t="s">
        <v>891</v>
      </c>
      <c r="D566" s="61" t="s">
        <v>889</v>
      </c>
      <c r="E566" s="17" t="s">
        <v>41</v>
      </c>
      <c r="F566" s="67">
        <f>1275.79-1275.79</f>
        <v>0</v>
      </c>
      <c r="G566" s="21">
        <v>2.5</v>
      </c>
    </row>
    <row r="567" spans="1:7" ht="30" hidden="1" customHeight="1" x14ac:dyDescent="0.25">
      <c r="A567" s="60" t="s">
        <v>721</v>
      </c>
      <c r="B567" s="36" t="s">
        <v>15</v>
      </c>
      <c r="C567" s="65" t="s">
        <v>722</v>
      </c>
      <c r="D567" s="61" t="s">
        <v>889</v>
      </c>
      <c r="E567" s="17" t="s">
        <v>41</v>
      </c>
      <c r="F567" s="67">
        <v>1275.79</v>
      </c>
      <c r="G567" s="21">
        <v>2.5</v>
      </c>
    </row>
    <row r="568" spans="1:7" ht="30" hidden="1" customHeight="1" x14ac:dyDescent="0.25">
      <c r="A568" s="60" t="s">
        <v>161</v>
      </c>
      <c r="B568" s="36" t="s">
        <v>15</v>
      </c>
      <c r="C568" s="65" t="s">
        <v>162</v>
      </c>
      <c r="D568" s="61" t="s">
        <v>889</v>
      </c>
      <c r="E568" s="17" t="s">
        <v>41</v>
      </c>
      <c r="F568" s="67">
        <v>1275.79</v>
      </c>
      <c r="G568" s="21">
        <v>2.5</v>
      </c>
    </row>
    <row r="569" spans="1:7" ht="30" hidden="1" customHeight="1" x14ac:dyDescent="0.25">
      <c r="A569" s="60" t="s">
        <v>860</v>
      </c>
      <c r="B569" s="36" t="s">
        <v>7</v>
      </c>
      <c r="C569" s="65" t="s">
        <v>861</v>
      </c>
      <c r="D569" s="61" t="s">
        <v>892</v>
      </c>
      <c r="E569" s="17" t="s">
        <v>893</v>
      </c>
      <c r="F569" s="76">
        <v>1520.04</v>
      </c>
      <c r="G569" s="21">
        <v>2.5</v>
      </c>
    </row>
    <row r="570" spans="1:7" ht="30" hidden="1" customHeight="1" x14ac:dyDescent="0.25">
      <c r="A570" s="60" t="s">
        <v>287</v>
      </c>
      <c r="B570" s="36" t="s">
        <v>15</v>
      </c>
      <c r="C570" s="65" t="s">
        <v>288</v>
      </c>
      <c r="D570" s="61" t="s">
        <v>892</v>
      </c>
      <c r="E570" s="17" t="s">
        <v>893</v>
      </c>
      <c r="F570" s="76">
        <v>1520.04</v>
      </c>
      <c r="G570" s="21">
        <v>2.5</v>
      </c>
    </row>
    <row r="571" spans="1:7" ht="30" hidden="1" customHeight="1" x14ac:dyDescent="0.25">
      <c r="A571" s="60" t="s">
        <v>289</v>
      </c>
      <c r="B571" s="36" t="s">
        <v>15</v>
      </c>
      <c r="C571" s="65" t="s">
        <v>290</v>
      </c>
      <c r="D571" s="61" t="s">
        <v>892</v>
      </c>
      <c r="E571" s="17" t="s">
        <v>893</v>
      </c>
      <c r="F571" s="76">
        <v>1520.04</v>
      </c>
      <c r="G571" s="21">
        <v>2.5</v>
      </c>
    </row>
    <row r="572" spans="1:7" ht="30" hidden="1" customHeight="1" x14ac:dyDescent="0.25">
      <c r="A572" s="60" t="s">
        <v>102</v>
      </c>
      <c r="B572" s="36" t="s">
        <v>15</v>
      </c>
      <c r="C572" s="65" t="s">
        <v>103</v>
      </c>
      <c r="D572" s="61" t="s">
        <v>892</v>
      </c>
      <c r="E572" s="17" t="s">
        <v>893</v>
      </c>
      <c r="F572" s="76">
        <v>1520.04</v>
      </c>
      <c r="G572" s="21">
        <v>2.5</v>
      </c>
    </row>
    <row r="573" spans="1:7" ht="30" hidden="1" customHeight="1" x14ac:dyDescent="0.25">
      <c r="A573" s="60" t="s">
        <v>894</v>
      </c>
      <c r="B573" s="36" t="s">
        <v>15</v>
      </c>
      <c r="C573" s="65" t="s">
        <v>895</v>
      </c>
      <c r="D573" s="61" t="s">
        <v>896</v>
      </c>
      <c r="E573" s="19" t="s">
        <v>142</v>
      </c>
      <c r="F573" s="67">
        <f>606.26+425.26</f>
        <v>1031.52</v>
      </c>
      <c r="G573" s="21">
        <v>2.5</v>
      </c>
    </row>
    <row r="574" spans="1:7" ht="30" hidden="1" customHeight="1" x14ac:dyDescent="0.25">
      <c r="A574" s="60" t="s">
        <v>897</v>
      </c>
      <c r="B574" s="36" t="s">
        <v>15</v>
      </c>
      <c r="C574" s="65" t="s">
        <v>898</v>
      </c>
      <c r="D574" s="61" t="s">
        <v>896</v>
      </c>
      <c r="E574" s="19" t="s">
        <v>142</v>
      </c>
      <c r="F574" s="67">
        <f>606.26+425.26</f>
        <v>1031.52</v>
      </c>
      <c r="G574" s="21">
        <v>2.5</v>
      </c>
    </row>
    <row r="575" spans="1:7" ht="30" hidden="1" customHeight="1" x14ac:dyDescent="0.3">
      <c r="A575" s="60" t="s">
        <v>899</v>
      </c>
      <c r="B575" s="36" t="s">
        <v>744</v>
      </c>
      <c r="C575" s="65" t="s">
        <v>900</v>
      </c>
      <c r="D575" s="61" t="s">
        <v>901</v>
      </c>
      <c r="E575" s="74" t="s">
        <v>902</v>
      </c>
      <c r="F575" s="67">
        <v>1798.76</v>
      </c>
      <c r="G575" s="21">
        <v>3.5</v>
      </c>
    </row>
    <row r="576" spans="1:7" ht="30" hidden="1" customHeight="1" x14ac:dyDescent="0.3">
      <c r="A576" s="60" t="s">
        <v>447</v>
      </c>
      <c r="B576" s="36" t="s">
        <v>15</v>
      </c>
      <c r="C576" s="65" t="s">
        <v>448</v>
      </c>
      <c r="D576" s="61" t="s">
        <v>901</v>
      </c>
      <c r="E576" s="74" t="s">
        <v>902</v>
      </c>
      <c r="F576" s="67">
        <v>1798.76</v>
      </c>
      <c r="G576" s="21">
        <v>3.5</v>
      </c>
    </row>
    <row r="577" spans="1:7" ht="30" hidden="1" customHeight="1" x14ac:dyDescent="0.3">
      <c r="A577" s="60" t="s">
        <v>449</v>
      </c>
      <c r="B577" s="36" t="s">
        <v>15</v>
      </c>
      <c r="C577" s="65" t="s">
        <v>450</v>
      </c>
      <c r="D577" s="61" t="s">
        <v>901</v>
      </c>
      <c r="E577" s="74" t="s">
        <v>902</v>
      </c>
      <c r="F577" s="67">
        <v>1798.76</v>
      </c>
      <c r="G577" s="21">
        <v>3.5</v>
      </c>
    </row>
    <row r="578" spans="1:7" ht="30" hidden="1" customHeight="1" x14ac:dyDescent="0.3">
      <c r="A578" s="60" t="s">
        <v>451</v>
      </c>
      <c r="B578" s="36" t="s">
        <v>15</v>
      </c>
      <c r="C578" s="65" t="s">
        <v>452</v>
      </c>
      <c r="D578" s="61" t="s">
        <v>901</v>
      </c>
      <c r="E578" s="74" t="s">
        <v>902</v>
      </c>
      <c r="F578" s="67">
        <v>1798.76</v>
      </c>
      <c r="G578" s="21">
        <v>3.5</v>
      </c>
    </row>
    <row r="579" spans="1:7" ht="30" hidden="1" customHeight="1" x14ac:dyDescent="0.3">
      <c r="A579" s="60" t="s">
        <v>196</v>
      </c>
      <c r="B579" s="36" t="s">
        <v>7</v>
      </c>
      <c r="C579" s="65" t="s">
        <v>197</v>
      </c>
      <c r="D579" s="61" t="s">
        <v>903</v>
      </c>
      <c r="E579" s="74" t="s">
        <v>904</v>
      </c>
      <c r="F579" s="67">
        <f t="shared" ref="F579:F584" si="2">2761.38-2761.38</f>
        <v>0</v>
      </c>
      <c r="G579" s="21">
        <v>4.5</v>
      </c>
    </row>
    <row r="580" spans="1:7" ht="30" hidden="1" customHeight="1" x14ac:dyDescent="0.3">
      <c r="A580" s="60" t="s">
        <v>198</v>
      </c>
      <c r="B580" s="36" t="s">
        <v>886</v>
      </c>
      <c r="C580" s="65" t="s">
        <v>199</v>
      </c>
      <c r="D580" s="61" t="s">
        <v>903</v>
      </c>
      <c r="E580" s="74" t="s">
        <v>904</v>
      </c>
      <c r="F580" s="67">
        <f t="shared" si="2"/>
        <v>0</v>
      </c>
      <c r="G580" s="21">
        <v>4.5</v>
      </c>
    </row>
    <row r="581" spans="1:7" ht="30" hidden="1" customHeight="1" x14ac:dyDescent="0.3">
      <c r="A581" s="60" t="s">
        <v>655</v>
      </c>
      <c r="B581" s="36" t="s">
        <v>886</v>
      </c>
      <c r="C581" s="65" t="s">
        <v>203</v>
      </c>
      <c r="D581" s="61" t="s">
        <v>903</v>
      </c>
      <c r="E581" s="74" t="s">
        <v>904</v>
      </c>
      <c r="F581" s="67">
        <f t="shared" si="2"/>
        <v>0</v>
      </c>
      <c r="G581" s="21">
        <v>4.5</v>
      </c>
    </row>
    <row r="582" spans="1:7" ht="30" hidden="1" customHeight="1" x14ac:dyDescent="0.3">
      <c r="A582" s="60" t="s">
        <v>688</v>
      </c>
      <c r="B582" s="36" t="s">
        <v>886</v>
      </c>
      <c r="C582" s="65" t="s">
        <v>201</v>
      </c>
      <c r="D582" s="61" t="s">
        <v>903</v>
      </c>
      <c r="E582" s="74" t="s">
        <v>904</v>
      </c>
      <c r="F582" s="67">
        <f t="shared" si="2"/>
        <v>0</v>
      </c>
      <c r="G582" s="21">
        <v>4.5</v>
      </c>
    </row>
    <row r="583" spans="1:7" ht="30" hidden="1" customHeight="1" x14ac:dyDescent="0.3">
      <c r="A583" s="60" t="s">
        <v>206</v>
      </c>
      <c r="B583" s="36" t="s">
        <v>886</v>
      </c>
      <c r="C583" s="65" t="s">
        <v>207</v>
      </c>
      <c r="D583" s="61" t="s">
        <v>903</v>
      </c>
      <c r="E583" s="74" t="s">
        <v>904</v>
      </c>
      <c r="F583" s="67">
        <f t="shared" si="2"/>
        <v>0</v>
      </c>
      <c r="G583" s="21">
        <v>4.5</v>
      </c>
    </row>
    <row r="584" spans="1:7" ht="30" hidden="1" customHeight="1" x14ac:dyDescent="0.3">
      <c r="A584" s="60" t="s">
        <v>689</v>
      </c>
      <c r="B584" s="36" t="s">
        <v>886</v>
      </c>
      <c r="C584" s="65" t="s">
        <v>219</v>
      </c>
      <c r="D584" s="61" t="s">
        <v>903</v>
      </c>
      <c r="E584" s="74" t="s">
        <v>904</v>
      </c>
      <c r="F584" s="67">
        <f t="shared" si="2"/>
        <v>0</v>
      </c>
      <c r="G584" s="21">
        <v>4.5</v>
      </c>
    </row>
    <row r="585" spans="1:7" ht="30" customHeight="1" x14ac:dyDescent="0.25">
      <c r="A585" s="60" t="s">
        <v>905</v>
      </c>
      <c r="B585" s="36" t="s">
        <v>886</v>
      </c>
      <c r="C585" s="65" t="s">
        <v>906</v>
      </c>
      <c r="D585" s="77" t="s">
        <v>907</v>
      </c>
      <c r="E585" s="19" t="s">
        <v>83</v>
      </c>
      <c r="F585" s="76">
        <v>5962.46</v>
      </c>
      <c r="G585" s="21">
        <v>13.5</v>
      </c>
    </row>
    <row r="586" spans="1:7" ht="30" customHeight="1" x14ac:dyDescent="0.25">
      <c r="A586" s="60" t="s">
        <v>524</v>
      </c>
      <c r="B586" s="36" t="s">
        <v>7</v>
      </c>
      <c r="C586" s="65" t="s">
        <v>525</v>
      </c>
      <c r="D586" s="77" t="s">
        <v>908</v>
      </c>
      <c r="E586" s="19" t="str">
        <f>E585</f>
        <v>Curso e afins</v>
      </c>
      <c r="F586" s="76">
        <v>2761.38</v>
      </c>
      <c r="G586" s="21">
        <v>4.5</v>
      </c>
    </row>
    <row r="587" spans="1:7" ht="30" customHeight="1" x14ac:dyDescent="0.25">
      <c r="A587" s="60" t="s">
        <v>737</v>
      </c>
      <c r="B587" s="36" t="s">
        <v>15</v>
      </c>
      <c r="C587" s="65" t="s">
        <v>738</v>
      </c>
      <c r="D587" s="61" t="s">
        <v>843</v>
      </c>
      <c r="E587" s="19" t="str">
        <f>E586</f>
        <v>Curso e afins</v>
      </c>
      <c r="F587" s="76">
        <v>2859.1</v>
      </c>
      <c r="G587" s="21">
        <v>6.5</v>
      </c>
    </row>
    <row r="588" spans="1:7" ht="30" customHeight="1" x14ac:dyDescent="0.25">
      <c r="A588" s="60" t="s">
        <v>909</v>
      </c>
      <c r="B588" s="36" t="s">
        <v>15</v>
      </c>
      <c r="C588" s="65" t="s">
        <v>910</v>
      </c>
      <c r="D588" s="61" t="s">
        <v>843</v>
      </c>
      <c r="E588" s="19" t="str">
        <f>E587</f>
        <v>Curso e afins</v>
      </c>
      <c r="F588" s="76">
        <v>2859.1</v>
      </c>
      <c r="G588" s="21">
        <v>6.5</v>
      </c>
    </row>
    <row r="589" spans="1:7" ht="30" hidden="1" customHeight="1" x14ac:dyDescent="0.3">
      <c r="A589" s="60" t="s">
        <v>911</v>
      </c>
      <c r="B589" s="36" t="s">
        <v>15</v>
      </c>
      <c r="C589" s="65" t="s">
        <v>912</v>
      </c>
      <c r="D589" s="61" t="s">
        <v>913</v>
      </c>
      <c r="E589" s="74" t="s">
        <v>904</v>
      </c>
      <c r="F589" s="76">
        <f>1798.76 + 522.97-2321.73</f>
        <v>0</v>
      </c>
      <c r="G589" s="21">
        <v>4.5</v>
      </c>
    </row>
    <row r="590" spans="1:7" ht="30" hidden="1" customHeight="1" x14ac:dyDescent="0.3">
      <c r="A590" s="60" t="s">
        <v>914</v>
      </c>
      <c r="B590" s="36" t="s">
        <v>15</v>
      </c>
      <c r="C590" s="65" t="s">
        <v>915</v>
      </c>
      <c r="D590" s="61" t="s">
        <v>913</v>
      </c>
      <c r="E590" s="74" t="s">
        <v>904</v>
      </c>
      <c r="F590" s="76">
        <f>1798.76 + 522.97</f>
        <v>2321.73</v>
      </c>
      <c r="G590" s="21">
        <v>4.5</v>
      </c>
    </row>
    <row r="591" spans="1:7" ht="30" hidden="1" customHeight="1" x14ac:dyDescent="0.3">
      <c r="A591" s="60" t="s">
        <v>916</v>
      </c>
      <c r="B591" s="36" t="s">
        <v>15</v>
      </c>
      <c r="C591" s="65" t="s">
        <v>917</v>
      </c>
      <c r="D591" s="61" t="s">
        <v>913</v>
      </c>
      <c r="E591" s="74" t="s">
        <v>904</v>
      </c>
      <c r="F591" s="76">
        <f>1798.76 + 522.97</f>
        <v>2321.73</v>
      </c>
      <c r="G591" s="21">
        <v>4.5</v>
      </c>
    </row>
    <row r="592" spans="1:7" ht="30" hidden="1" customHeight="1" x14ac:dyDescent="0.3">
      <c r="A592" s="60" t="s">
        <v>918</v>
      </c>
      <c r="B592" s="36" t="s">
        <v>15</v>
      </c>
      <c r="C592" s="65" t="s">
        <v>919</v>
      </c>
      <c r="D592" s="61" t="s">
        <v>913</v>
      </c>
      <c r="E592" s="74" t="s">
        <v>904</v>
      </c>
      <c r="F592" s="76">
        <f>1798.76 + 522.97</f>
        <v>2321.73</v>
      </c>
      <c r="G592" s="21">
        <v>4.5</v>
      </c>
    </row>
    <row r="593" spans="1:7" ht="30" hidden="1" customHeight="1" x14ac:dyDescent="0.3">
      <c r="A593" s="60" t="s">
        <v>920</v>
      </c>
      <c r="B593" s="36" t="s">
        <v>744</v>
      </c>
      <c r="C593" s="65" t="s">
        <v>921</v>
      </c>
      <c r="D593" s="61" t="s">
        <v>913</v>
      </c>
      <c r="E593" s="74" t="s">
        <v>904</v>
      </c>
      <c r="F593" s="76">
        <f>1798.76 + 522.97</f>
        <v>2321.73</v>
      </c>
      <c r="G593" s="21">
        <v>4.5</v>
      </c>
    </row>
    <row r="594" spans="1:7" ht="30" hidden="1" customHeight="1" x14ac:dyDescent="0.3">
      <c r="A594" s="60" t="s">
        <v>922</v>
      </c>
      <c r="B594" s="36" t="s">
        <v>139</v>
      </c>
      <c r="C594" s="65" t="s">
        <v>923</v>
      </c>
      <c r="D594" s="61" t="s">
        <v>913</v>
      </c>
      <c r="E594" s="74" t="s">
        <v>904</v>
      </c>
      <c r="F594" s="76">
        <f>1798.76 + 522.97</f>
        <v>2321.73</v>
      </c>
      <c r="G594" s="21">
        <v>4.5</v>
      </c>
    </row>
    <row r="595" spans="1:7" ht="30" hidden="1" customHeight="1" x14ac:dyDescent="0.3">
      <c r="A595" s="60" t="s">
        <v>924</v>
      </c>
      <c r="B595" s="36" t="s">
        <v>38</v>
      </c>
      <c r="C595" s="65" t="s">
        <v>925</v>
      </c>
      <c r="D595" s="61" t="s">
        <v>926</v>
      </c>
      <c r="E595" s="74" t="s">
        <v>41</v>
      </c>
      <c r="F595" s="67">
        <v>669.53</v>
      </c>
      <c r="G595" s="21">
        <v>1.5</v>
      </c>
    </row>
    <row r="596" spans="1:7" ht="30" hidden="1" customHeight="1" x14ac:dyDescent="0.3">
      <c r="A596" s="60" t="s">
        <v>161</v>
      </c>
      <c r="B596" s="36" t="s">
        <v>38</v>
      </c>
      <c r="C596" s="65" t="s">
        <v>162</v>
      </c>
      <c r="D596" s="61" t="s">
        <v>926</v>
      </c>
      <c r="E596" s="74" t="s">
        <v>41</v>
      </c>
      <c r="F596" s="67">
        <v>669.53</v>
      </c>
      <c r="G596" s="21">
        <v>1.5</v>
      </c>
    </row>
    <row r="597" spans="1:7" ht="30" hidden="1" customHeight="1" x14ac:dyDescent="0.3">
      <c r="A597" s="60" t="s">
        <v>340</v>
      </c>
      <c r="B597" s="36" t="s">
        <v>38</v>
      </c>
      <c r="C597" s="75" t="s">
        <v>341</v>
      </c>
      <c r="D597" s="61" t="s">
        <v>926</v>
      </c>
      <c r="E597" s="74" t="s">
        <v>41</v>
      </c>
      <c r="F597" s="67">
        <v>669.53</v>
      </c>
      <c r="G597" s="21">
        <v>1.5</v>
      </c>
    </row>
    <row r="598" spans="1:7" ht="30" hidden="1" customHeight="1" x14ac:dyDescent="0.25">
      <c r="A598" s="60" t="s">
        <v>927</v>
      </c>
      <c r="B598" s="36" t="s">
        <v>15</v>
      </c>
      <c r="C598" s="65" t="s">
        <v>891</v>
      </c>
      <c r="D598" s="61" t="s">
        <v>889</v>
      </c>
      <c r="E598" s="17" t="s">
        <v>41</v>
      </c>
      <c r="F598" s="67">
        <v>1275.79</v>
      </c>
      <c r="G598" s="21">
        <v>2.5</v>
      </c>
    </row>
    <row r="599" spans="1:7" ht="30" hidden="1" customHeight="1" x14ac:dyDescent="0.3">
      <c r="A599" s="60" t="s">
        <v>928</v>
      </c>
      <c r="B599" s="36" t="s">
        <v>15</v>
      </c>
      <c r="C599" s="65" t="s">
        <v>929</v>
      </c>
      <c r="D599" s="61" t="s">
        <v>930</v>
      </c>
      <c r="E599" s="74" t="s">
        <v>904</v>
      </c>
      <c r="F599" s="67">
        <v>1275.79</v>
      </c>
      <c r="G599" s="21">
        <v>2.5</v>
      </c>
    </row>
    <row r="600" spans="1:7" ht="30" hidden="1" customHeight="1" x14ac:dyDescent="0.3">
      <c r="A600" s="60" t="s">
        <v>244</v>
      </c>
      <c r="B600" s="36" t="s">
        <v>7</v>
      </c>
      <c r="C600" s="65" t="s">
        <v>245</v>
      </c>
      <c r="D600" s="61" t="s">
        <v>930</v>
      </c>
      <c r="E600" s="74" t="s">
        <v>904</v>
      </c>
      <c r="F600" s="67">
        <v>1275.79</v>
      </c>
      <c r="G600" s="21">
        <v>2.5</v>
      </c>
    </row>
    <row r="601" spans="1:7" ht="30" hidden="1" customHeight="1" x14ac:dyDescent="0.3">
      <c r="A601" s="60" t="s">
        <v>250</v>
      </c>
      <c r="B601" s="36" t="s">
        <v>12</v>
      </c>
      <c r="C601" s="65" t="s">
        <v>251</v>
      </c>
      <c r="D601" s="61" t="s">
        <v>930</v>
      </c>
      <c r="E601" s="74" t="s">
        <v>904</v>
      </c>
      <c r="F601" s="67">
        <v>1275.79</v>
      </c>
      <c r="G601" s="21">
        <v>2.5</v>
      </c>
    </row>
    <row r="602" spans="1:7" ht="30" hidden="1" customHeight="1" x14ac:dyDescent="0.3">
      <c r="A602" s="60" t="s">
        <v>277</v>
      </c>
      <c r="B602" s="36" t="s">
        <v>139</v>
      </c>
      <c r="C602" s="65" t="s">
        <v>278</v>
      </c>
      <c r="D602" s="61" t="s">
        <v>930</v>
      </c>
      <c r="E602" s="74" t="s">
        <v>904</v>
      </c>
      <c r="F602" s="67">
        <v>1275.79</v>
      </c>
      <c r="G602" s="21">
        <v>2.5</v>
      </c>
    </row>
    <row r="603" spans="1:7" ht="30" hidden="1" customHeight="1" x14ac:dyDescent="0.25">
      <c r="A603" s="60" t="s">
        <v>879</v>
      </c>
      <c r="B603" s="36" t="s">
        <v>886</v>
      </c>
      <c r="C603" s="65" t="s">
        <v>880</v>
      </c>
      <c r="D603" s="61" t="s">
        <v>931</v>
      </c>
      <c r="E603" s="17" t="s">
        <v>99</v>
      </c>
      <c r="F603" s="67">
        <v>2370.5700000000002</v>
      </c>
      <c r="G603" s="21">
        <v>5.5</v>
      </c>
    </row>
    <row r="604" spans="1:7" ht="30" hidden="1" customHeight="1" x14ac:dyDescent="0.25">
      <c r="A604" s="60" t="s">
        <v>932</v>
      </c>
      <c r="B604" s="36" t="s">
        <v>886</v>
      </c>
      <c r="C604" s="65" t="s">
        <v>933</v>
      </c>
      <c r="D604" s="61" t="s">
        <v>931</v>
      </c>
      <c r="E604" s="17" t="s">
        <v>99</v>
      </c>
      <c r="F604" s="67">
        <v>2370.5700000000002</v>
      </c>
      <c r="G604" s="21">
        <v>5.5</v>
      </c>
    </row>
    <row r="605" spans="1:7" ht="30" hidden="1" customHeight="1" x14ac:dyDescent="0.25">
      <c r="A605" s="60" t="s">
        <v>877</v>
      </c>
      <c r="B605" s="36" t="s">
        <v>886</v>
      </c>
      <c r="C605" s="65" t="s">
        <v>878</v>
      </c>
      <c r="D605" s="61" t="s">
        <v>931</v>
      </c>
      <c r="E605" s="17" t="s">
        <v>99</v>
      </c>
      <c r="F605" s="67">
        <v>2370.5700000000002</v>
      </c>
      <c r="G605" s="21">
        <v>5.5</v>
      </c>
    </row>
    <row r="606" spans="1:7" ht="30" hidden="1" customHeight="1" x14ac:dyDescent="0.25">
      <c r="A606" s="60" t="s">
        <v>934</v>
      </c>
      <c r="B606" s="36" t="s">
        <v>886</v>
      </c>
      <c r="C606" s="65" t="s">
        <v>935</v>
      </c>
      <c r="D606" s="61" t="s">
        <v>931</v>
      </c>
      <c r="E606" s="17" t="s">
        <v>99</v>
      </c>
      <c r="F606" s="67">
        <v>2370.5700000000002</v>
      </c>
      <c r="G606" s="21">
        <v>5.5</v>
      </c>
    </row>
    <row r="607" spans="1:7" ht="30" customHeight="1" x14ac:dyDescent="0.25">
      <c r="A607" s="60" t="s">
        <v>936</v>
      </c>
      <c r="B607" s="36" t="s">
        <v>15</v>
      </c>
      <c r="C607" s="65" t="s">
        <v>937</v>
      </c>
      <c r="D607" s="61" t="s">
        <v>938</v>
      </c>
      <c r="E607" s="17" t="s">
        <v>83</v>
      </c>
      <c r="F607" s="67">
        <v>2859.1</v>
      </c>
      <c r="G607" s="21">
        <v>6.5</v>
      </c>
    </row>
    <row r="608" spans="1:7" ht="30" hidden="1" customHeight="1" x14ac:dyDescent="0.3">
      <c r="A608" s="60" t="s">
        <v>939</v>
      </c>
      <c r="B608" s="36" t="s">
        <v>15</v>
      </c>
      <c r="C608" s="65" t="s">
        <v>654</v>
      </c>
      <c r="D608" s="61" t="s">
        <v>940</v>
      </c>
      <c r="E608" s="74" t="s">
        <v>904</v>
      </c>
      <c r="F608" s="67">
        <v>2051.84</v>
      </c>
      <c r="G608" s="21">
        <v>3.5</v>
      </c>
    </row>
    <row r="609" spans="1:9" ht="30" hidden="1" customHeight="1" x14ac:dyDescent="0.3">
      <c r="A609" s="60" t="s">
        <v>941</v>
      </c>
      <c r="B609" s="36" t="s">
        <v>15</v>
      </c>
      <c r="C609" s="65" t="s">
        <v>942</v>
      </c>
      <c r="D609" s="61" t="s">
        <v>940</v>
      </c>
      <c r="E609" s="74" t="s">
        <v>904</v>
      </c>
      <c r="F609" s="67">
        <v>2051.84</v>
      </c>
      <c r="G609" s="21">
        <v>3.5</v>
      </c>
    </row>
    <row r="610" spans="1:9" ht="30" hidden="1" customHeight="1" x14ac:dyDescent="0.3">
      <c r="A610" s="60" t="s">
        <v>943</v>
      </c>
      <c r="B610" s="36" t="s">
        <v>7</v>
      </c>
      <c r="C610" s="65" t="s">
        <v>944</v>
      </c>
      <c r="D610" s="61" t="s">
        <v>940</v>
      </c>
      <c r="E610" s="74" t="s">
        <v>904</v>
      </c>
      <c r="F610" s="67">
        <v>2051.84</v>
      </c>
      <c r="G610" s="21">
        <v>3.5</v>
      </c>
    </row>
    <row r="611" spans="1:9" ht="30" hidden="1" customHeight="1" x14ac:dyDescent="0.25">
      <c r="A611" s="60" t="s">
        <v>629</v>
      </c>
      <c r="B611" s="36" t="s">
        <v>15</v>
      </c>
      <c r="C611" s="65" t="s">
        <v>630</v>
      </c>
      <c r="D611" s="61" t="s">
        <v>945</v>
      </c>
      <c r="E611" s="17" t="s">
        <v>99</v>
      </c>
      <c r="F611" s="67">
        <v>752.82</v>
      </c>
      <c r="G611" s="21">
        <v>1.5</v>
      </c>
    </row>
    <row r="612" spans="1:9" ht="30" hidden="1" customHeight="1" x14ac:dyDescent="0.25">
      <c r="A612" s="60" t="s">
        <v>220</v>
      </c>
      <c r="B612" s="36" t="s">
        <v>15</v>
      </c>
      <c r="C612" s="65" t="s">
        <v>221</v>
      </c>
      <c r="D612" s="61" t="s">
        <v>945</v>
      </c>
      <c r="E612" s="17" t="s">
        <v>99</v>
      </c>
      <c r="F612" s="67">
        <v>752.82</v>
      </c>
      <c r="G612" s="21">
        <v>1.5</v>
      </c>
      <c r="H612" s="59"/>
      <c r="I612" s="21">
        <v>1.5</v>
      </c>
    </row>
    <row r="613" spans="1:9" ht="30" hidden="1" customHeight="1" x14ac:dyDescent="0.25">
      <c r="A613" s="60" t="s">
        <v>946</v>
      </c>
      <c r="B613" s="36" t="s">
        <v>15</v>
      </c>
      <c r="C613" s="65" t="s">
        <v>947</v>
      </c>
      <c r="D613" s="61" t="s">
        <v>945</v>
      </c>
      <c r="E613" s="17" t="s">
        <v>99</v>
      </c>
      <c r="F613" s="67">
        <v>752.82</v>
      </c>
      <c r="G613" s="21">
        <v>1.5</v>
      </c>
    </row>
    <row r="614" spans="1:9" ht="30" hidden="1" customHeight="1" x14ac:dyDescent="0.25">
      <c r="A614" s="60" t="s">
        <v>948</v>
      </c>
      <c r="B614" s="36" t="s">
        <v>15</v>
      </c>
      <c r="C614" s="65" t="s">
        <v>949</v>
      </c>
      <c r="D614" s="61" t="s">
        <v>913</v>
      </c>
      <c r="E614" s="17" t="s">
        <v>99</v>
      </c>
      <c r="F614" s="67">
        <v>2321.73</v>
      </c>
      <c r="G614" s="21">
        <v>4.5</v>
      </c>
    </row>
    <row r="615" spans="1:9" ht="30" hidden="1" customHeight="1" x14ac:dyDescent="0.25">
      <c r="A615" s="60" t="s">
        <v>950</v>
      </c>
      <c r="B615" s="36" t="s">
        <v>15</v>
      </c>
      <c r="C615" s="65" t="s">
        <v>951</v>
      </c>
      <c r="D615" s="61" t="s">
        <v>913</v>
      </c>
      <c r="E615" s="17" t="s">
        <v>99</v>
      </c>
      <c r="F615" s="67">
        <v>2321.73</v>
      </c>
      <c r="G615" s="21">
        <v>4.5</v>
      </c>
    </row>
    <row r="616" spans="1:9" ht="30" hidden="1" customHeight="1" x14ac:dyDescent="0.25">
      <c r="A616" s="60" t="s">
        <v>952</v>
      </c>
      <c r="B616" s="36" t="s">
        <v>7</v>
      </c>
      <c r="C616" s="65" t="s">
        <v>953</v>
      </c>
      <c r="D616" s="61" t="s">
        <v>913</v>
      </c>
      <c r="E616" s="17" t="s">
        <v>99</v>
      </c>
      <c r="F616" s="67">
        <v>2321.73</v>
      </c>
      <c r="G616" s="21">
        <v>4.5</v>
      </c>
    </row>
    <row r="617" spans="1:9" ht="30" hidden="1" customHeight="1" x14ac:dyDescent="0.25">
      <c r="A617" s="60" t="s">
        <v>675</v>
      </c>
      <c r="B617" s="36" t="s">
        <v>7</v>
      </c>
      <c r="C617" s="65" t="s">
        <v>149</v>
      </c>
      <c r="D617" s="61" t="s">
        <v>954</v>
      </c>
      <c r="E617" s="17" t="s">
        <v>99</v>
      </c>
      <c r="F617" s="67">
        <v>2448.27</v>
      </c>
      <c r="G617" s="21">
        <v>4.5</v>
      </c>
    </row>
    <row r="618" spans="1:9" ht="30" hidden="1" customHeight="1" x14ac:dyDescent="0.25">
      <c r="A618" s="60" t="s">
        <v>155</v>
      </c>
      <c r="B618" s="36" t="s">
        <v>15</v>
      </c>
      <c r="C618" s="65" t="s">
        <v>156</v>
      </c>
      <c r="D618" s="61" t="s">
        <v>954</v>
      </c>
      <c r="E618" s="17" t="s">
        <v>99</v>
      </c>
      <c r="F618" s="67">
        <v>2448.27</v>
      </c>
      <c r="G618" s="21">
        <v>4.5</v>
      </c>
    </row>
    <row r="619" spans="1:9" ht="30" hidden="1" customHeight="1" x14ac:dyDescent="0.25">
      <c r="A619" s="60" t="s">
        <v>677</v>
      </c>
      <c r="B619" s="36" t="s">
        <v>15</v>
      </c>
      <c r="C619" s="65" t="s">
        <v>678</v>
      </c>
      <c r="D619" s="61" t="s">
        <v>954</v>
      </c>
      <c r="E619" s="17" t="s">
        <v>99</v>
      </c>
      <c r="F619" s="67">
        <v>2448.27</v>
      </c>
      <c r="G619" s="21">
        <v>4.5</v>
      </c>
    </row>
    <row r="620" spans="1:9" ht="30" hidden="1" customHeight="1" x14ac:dyDescent="0.25">
      <c r="A620" s="60" t="s">
        <v>955</v>
      </c>
      <c r="B620" s="36" t="s">
        <v>15</v>
      </c>
      <c r="C620" s="65" t="s">
        <v>956</v>
      </c>
      <c r="D620" s="61" t="s">
        <v>954</v>
      </c>
      <c r="E620" s="17" t="s">
        <v>99</v>
      </c>
      <c r="F620" s="67">
        <v>2448.27</v>
      </c>
      <c r="G620" s="21">
        <v>4.5</v>
      </c>
    </row>
    <row r="621" spans="1:9" ht="30" hidden="1" customHeight="1" x14ac:dyDescent="0.25">
      <c r="A621" s="60" t="s">
        <v>957</v>
      </c>
      <c r="B621" s="36" t="s">
        <v>15</v>
      </c>
      <c r="C621" s="65" t="s">
        <v>958</v>
      </c>
      <c r="D621" s="61" t="s">
        <v>954</v>
      </c>
      <c r="E621" s="17" t="s">
        <v>99</v>
      </c>
      <c r="F621" s="67">
        <v>2448.27</v>
      </c>
      <c r="G621" s="21">
        <v>4.5</v>
      </c>
    </row>
    <row r="622" spans="1:9" ht="30" hidden="1" customHeight="1" x14ac:dyDescent="0.25">
      <c r="A622" s="60" t="s">
        <v>959</v>
      </c>
      <c r="B622" s="36" t="s">
        <v>15</v>
      </c>
      <c r="C622" s="65" t="s">
        <v>960</v>
      </c>
      <c r="D622" s="61" t="s">
        <v>954</v>
      </c>
      <c r="E622" s="17" t="s">
        <v>99</v>
      </c>
      <c r="F622" s="67">
        <v>2448.27</v>
      </c>
      <c r="G622" s="21">
        <v>4.5</v>
      </c>
    </row>
    <row r="623" spans="1:9" ht="30" hidden="1" customHeight="1" x14ac:dyDescent="0.25">
      <c r="A623" s="60" t="s">
        <v>151</v>
      </c>
      <c r="B623" s="36" t="s">
        <v>15</v>
      </c>
      <c r="C623" s="65" t="s">
        <v>152</v>
      </c>
      <c r="D623" s="61" t="s">
        <v>954</v>
      </c>
      <c r="E623" s="17" t="s">
        <v>99</v>
      </c>
      <c r="F623" s="67">
        <v>2448.27</v>
      </c>
      <c r="G623" s="21">
        <v>4.5</v>
      </c>
    </row>
    <row r="624" spans="1:9" ht="30" hidden="1" customHeight="1" x14ac:dyDescent="0.25">
      <c r="A624" s="60" t="s">
        <v>961</v>
      </c>
      <c r="B624" s="36" t="s">
        <v>7</v>
      </c>
      <c r="C624" s="65" t="s">
        <v>962</v>
      </c>
      <c r="D624" s="61" t="s">
        <v>963</v>
      </c>
      <c r="E624" s="17" t="s">
        <v>964</v>
      </c>
      <c r="F624" s="67">
        <v>2545.9699999999998</v>
      </c>
      <c r="G624" s="21">
        <v>3.5</v>
      </c>
    </row>
    <row r="625" spans="1:7" ht="30" hidden="1" customHeight="1" x14ac:dyDescent="0.25">
      <c r="A625" s="60" t="s">
        <v>237</v>
      </c>
      <c r="B625" s="36" t="s">
        <v>7</v>
      </c>
      <c r="C625" s="65" t="s">
        <v>238</v>
      </c>
      <c r="D625" s="61" t="s">
        <v>965</v>
      </c>
      <c r="E625" s="17" t="s">
        <v>99</v>
      </c>
      <c r="F625" s="67">
        <v>962.64</v>
      </c>
      <c r="G625" s="21">
        <v>1.5</v>
      </c>
    </row>
    <row r="626" spans="1:7" ht="30" hidden="1" customHeight="1" x14ac:dyDescent="0.25">
      <c r="A626" s="60" t="s">
        <v>775</v>
      </c>
      <c r="B626" s="36" t="s">
        <v>886</v>
      </c>
      <c r="C626" s="65" t="s">
        <v>776</v>
      </c>
      <c r="D626" s="61" t="s">
        <v>965</v>
      </c>
      <c r="E626" s="17" t="s">
        <v>99</v>
      </c>
      <c r="F626" s="67">
        <v>962.64</v>
      </c>
      <c r="G626" s="21">
        <v>1.5</v>
      </c>
    </row>
    <row r="627" spans="1:7" ht="30" hidden="1" customHeight="1" x14ac:dyDescent="0.25">
      <c r="A627" s="60" t="s">
        <v>966</v>
      </c>
      <c r="B627" s="36" t="s">
        <v>886</v>
      </c>
      <c r="C627" s="75" t="s">
        <v>967</v>
      </c>
      <c r="D627" s="61" t="s">
        <v>965</v>
      </c>
      <c r="E627" s="17" t="s">
        <v>99</v>
      </c>
      <c r="F627" s="67">
        <v>962.64</v>
      </c>
      <c r="G627" s="21">
        <v>1.5</v>
      </c>
    </row>
    <row r="628" spans="1:7" ht="30" hidden="1" customHeight="1" x14ac:dyDescent="0.25">
      <c r="A628" s="60" t="s">
        <v>968</v>
      </c>
      <c r="B628" s="36" t="s">
        <v>886</v>
      </c>
      <c r="C628" s="75" t="s">
        <v>969</v>
      </c>
      <c r="D628" s="61" t="s">
        <v>965</v>
      </c>
      <c r="E628" s="17" t="s">
        <v>99</v>
      </c>
      <c r="F628" s="67">
        <v>962.64</v>
      </c>
      <c r="G628" s="21">
        <v>1.5</v>
      </c>
    </row>
    <row r="629" spans="1:7" ht="30" hidden="1" customHeight="1" x14ac:dyDescent="0.25">
      <c r="A629" s="60" t="s">
        <v>970</v>
      </c>
      <c r="B629" s="36" t="s">
        <v>7</v>
      </c>
      <c r="C629" s="65" t="s">
        <v>971</v>
      </c>
      <c r="D629" s="61" t="s">
        <v>972</v>
      </c>
      <c r="E629" s="17" t="s">
        <v>904</v>
      </c>
      <c r="F629" s="67">
        <v>1798.76</v>
      </c>
      <c r="G629" s="21">
        <v>3.5</v>
      </c>
    </row>
    <row r="630" spans="1:7" ht="30" hidden="1" customHeight="1" x14ac:dyDescent="0.25">
      <c r="A630" s="60" t="s">
        <v>973</v>
      </c>
      <c r="B630" s="36" t="s">
        <v>15</v>
      </c>
      <c r="C630" s="65" t="s">
        <v>974</v>
      </c>
      <c r="D630" s="61" t="s">
        <v>972</v>
      </c>
      <c r="E630" s="17" t="s">
        <v>904</v>
      </c>
      <c r="F630" s="67">
        <v>1798.76</v>
      </c>
      <c r="G630" s="21">
        <v>3.5</v>
      </c>
    </row>
    <row r="631" spans="1:7" ht="30" hidden="1" customHeight="1" x14ac:dyDescent="0.25">
      <c r="A631" s="60" t="s">
        <v>605</v>
      </c>
      <c r="B631" s="36" t="s">
        <v>15</v>
      </c>
      <c r="C631" s="65" t="s">
        <v>606</v>
      </c>
      <c r="D631" s="61" t="s">
        <v>972</v>
      </c>
      <c r="E631" s="17" t="s">
        <v>904</v>
      </c>
      <c r="F631" s="67">
        <v>1798.76</v>
      </c>
      <c r="G631" s="21">
        <v>3.5</v>
      </c>
    </row>
    <row r="632" spans="1:7" ht="30" hidden="1" customHeight="1" x14ac:dyDescent="0.25">
      <c r="A632" s="60" t="s">
        <v>975</v>
      </c>
      <c r="B632" s="36" t="s">
        <v>15</v>
      </c>
      <c r="C632" s="65" t="s">
        <v>976</v>
      </c>
      <c r="D632" s="61" t="s">
        <v>972</v>
      </c>
      <c r="E632" s="17" t="s">
        <v>904</v>
      </c>
      <c r="F632" s="67">
        <v>1798.76</v>
      </c>
      <c r="G632" s="21">
        <v>3.5</v>
      </c>
    </row>
    <row r="633" spans="1:7" ht="30" hidden="1" customHeight="1" x14ac:dyDescent="0.25">
      <c r="A633" s="60" t="s">
        <v>291</v>
      </c>
      <c r="B633" s="36" t="s">
        <v>7</v>
      </c>
      <c r="C633" s="65" t="s">
        <v>292</v>
      </c>
      <c r="D633" s="61" t="s">
        <v>977</v>
      </c>
      <c r="E633" s="17" t="s">
        <v>904</v>
      </c>
      <c r="F633" s="67">
        <v>1520.04</v>
      </c>
      <c r="G633" s="21">
        <v>2.5</v>
      </c>
    </row>
    <row r="634" spans="1:7" ht="30" hidden="1" customHeight="1" x14ac:dyDescent="0.25">
      <c r="A634" s="60" t="s">
        <v>300</v>
      </c>
      <c r="B634" s="36" t="s">
        <v>15</v>
      </c>
      <c r="C634" s="65" t="s">
        <v>301</v>
      </c>
      <c r="D634" s="61" t="s">
        <v>977</v>
      </c>
      <c r="E634" s="17" t="s">
        <v>904</v>
      </c>
      <c r="F634" s="67">
        <v>1520.04</v>
      </c>
      <c r="G634" s="21">
        <v>2.5</v>
      </c>
    </row>
    <row r="635" spans="1:7" ht="30" hidden="1" customHeight="1" x14ac:dyDescent="0.25">
      <c r="A635" s="60" t="s">
        <v>615</v>
      </c>
      <c r="B635" s="36" t="s">
        <v>15</v>
      </c>
      <c r="C635" s="65" t="s">
        <v>616</v>
      </c>
      <c r="D635" s="61" t="s">
        <v>977</v>
      </c>
      <c r="E635" s="17" t="s">
        <v>904</v>
      </c>
      <c r="F635" s="67">
        <v>1520.04</v>
      </c>
      <c r="G635" s="21">
        <v>2.5</v>
      </c>
    </row>
    <row r="636" spans="1:7" ht="30" hidden="1" customHeight="1" x14ac:dyDescent="0.25">
      <c r="A636" s="60" t="s">
        <v>294</v>
      </c>
      <c r="B636" s="36" t="s">
        <v>15</v>
      </c>
      <c r="C636" s="65" t="s">
        <v>295</v>
      </c>
      <c r="D636" s="61" t="s">
        <v>977</v>
      </c>
      <c r="E636" s="17" t="s">
        <v>904</v>
      </c>
      <c r="F636" s="67">
        <v>1520.04</v>
      </c>
      <c r="G636" s="21">
        <v>2.5</v>
      </c>
    </row>
    <row r="637" spans="1:7" ht="30" hidden="1" customHeight="1" x14ac:dyDescent="0.25">
      <c r="A637" s="60" t="s">
        <v>710</v>
      </c>
      <c r="B637" s="36" t="s">
        <v>7</v>
      </c>
      <c r="C637" s="65" t="s">
        <v>711</v>
      </c>
      <c r="D637" s="61" t="s">
        <v>978</v>
      </c>
      <c r="E637" s="17" t="s">
        <v>99</v>
      </c>
      <c r="F637" s="67">
        <f>2971.24-1045.94</f>
        <v>1925.2999999999997</v>
      </c>
      <c r="G637" s="21">
        <v>5.5</v>
      </c>
    </row>
    <row r="638" spans="1:7" ht="30" hidden="1" customHeight="1" x14ac:dyDescent="0.25">
      <c r="A638" s="60" t="s">
        <v>129</v>
      </c>
      <c r="B638" s="36" t="s">
        <v>15</v>
      </c>
      <c r="C638" s="65" t="s">
        <v>130</v>
      </c>
      <c r="D638" s="61" t="s">
        <v>978</v>
      </c>
      <c r="E638" s="17" t="s">
        <v>99</v>
      </c>
      <c r="F638" s="67">
        <f>2971.24-1045.94</f>
        <v>1925.2999999999997</v>
      </c>
      <c r="G638" s="21">
        <v>5.5</v>
      </c>
    </row>
    <row r="639" spans="1:7" ht="30" hidden="1" customHeight="1" x14ac:dyDescent="0.25">
      <c r="A639" s="60" t="s">
        <v>775</v>
      </c>
      <c r="B639" s="36" t="s">
        <v>15</v>
      </c>
      <c r="C639" s="65" t="s">
        <v>776</v>
      </c>
      <c r="D639" s="61" t="s">
        <v>979</v>
      </c>
      <c r="E639" s="17" t="s">
        <v>99</v>
      </c>
      <c r="F639" s="67">
        <f>2971.24-2971.24</f>
        <v>0</v>
      </c>
      <c r="G639" s="21">
        <v>5.5</v>
      </c>
    </row>
    <row r="640" spans="1:7" ht="30" hidden="1" customHeight="1" x14ac:dyDescent="0.25">
      <c r="A640" s="60" t="s">
        <v>980</v>
      </c>
      <c r="B640" s="36" t="s">
        <v>15</v>
      </c>
      <c r="C640" s="65" t="s">
        <v>981</v>
      </c>
      <c r="D640" s="61" t="s">
        <v>978</v>
      </c>
      <c r="E640" s="17" t="s">
        <v>99</v>
      </c>
      <c r="F640" s="67">
        <f>2971.24-1045.94</f>
        <v>1925.2999999999997</v>
      </c>
      <c r="G640" s="21">
        <v>5.5</v>
      </c>
    </row>
    <row r="641" spans="1:7" ht="30" hidden="1" customHeight="1" x14ac:dyDescent="0.25">
      <c r="A641" s="60" t="s">
        <v>982</v>
      </c>
      <c r="B641" s="36" t="s">
        <v>15</v>
      </c>
      <c r="C641" s="65" t="s">
        <v>983</v>
      </c>
      <c r="D641" s="61" t="s">
        <v>913</v>
      </c>
      <c r="E641" s="17" t="s">
        <v>904</v>
      </c>
      <c r="F641" s="67">
        <v>2321.73</v>
      </c>
      <c r="G641" s="21">
        <v>4.5</v>
      </c>
    </row>
    <row r="642" spans="1:7" ht="30" hidden="1" customHeight="1" x14ac:dyDescent="0.25">
      <c r="A642" s="60" t="s">
        <v>87</v>
      </c>
      <c r="B642" s="36" t="s">
        <v>7</v>
      </c>
      <c r="C642" s="65" t="s">
        <v>88</v>
      </c>
      <c r="D642" s="61" t="s">
        <v>984</v>
      </c>
      <c r="E642" s="17" t="s">
        <v>904</v>
      </c>
      <c r="F642" s="67">
        <v>3508.59</v>
      </c>
      <c r="G642" s="21">
        <v>5.5</v>
      </c>
    </row>
    <row r="643" spans="1:7" ht="30" hidden="1" customHeight="1" x14ac:dyDescent="0.25">
      <c r="A643" s="60" t="s">
        <v>629</v>
      </c>
      <c r="B643" s="36" t="s">
        <v>15</v>
      </c>
      <c r="C643" s="65" t="s">
        <v>630</v>
      </c>
      <c r="D643" s="61" t="s">
        <v>984</v>
      </c>
      <c r="E643" s="17" t="s">
        <v>904</v>
      </c>
      <c r="F643" s="67">
        <v>3508.59</v>
      </c>
      <c r="G643" s="21">
        <v>5.5</v>
      </c>
    </row>
    <row r="644" spans="1:7" ht="30" hidden="1" customHeight="1" x14ac:dyDescent="0.25">
      <c r="A644" s="60" t="s">
        <v>220</v>
      </c>
      <c r="B644" s="36" t="s">
        <v>15</v>
      </c>
      <c r="C644" s="65" t="s">
        <v>221</v>
      </c>
      <c r="D644" s="61" t="s">
        <v>984</v>
      </c>
      <c r="E644" s="17" t="s">
        <v>904</v>
      </c>
      <c r="F644" s="67">
        <v>3508.59</v>
      </c>
      <c r="G644" s="21">
        <v>5.5</v>
      </c>
    </row>
    <row r="645" spans="1:7" ht="30" hidden="1" customHeight="1" x14ac:dyDescent="0.25">
      <c r="A645" s="60" t="s">
        <v>198</v>
      </c>
      <c r="B645" s="36" t="s">
        <v>15</v>
      </c>
      <c r="C645" s="65" t="s">
        <v>199</v>
      </c>
      <c r="D645" s="61" t="s">
        <v>984</v>
      </c>
      <c r="E645" s="17" t="s">
        <v>904</v>
      </c>
      <c r="F645" s="67">
        <v>3508.59</v>
      </c>
      <c r="G645" s="21">
        <v>5.5</v>
      </c>
    </row>
    <row r="646" spans="1:7" ht="30" hidden="1" customHeight="1" x14ac:dyDescent="0.25">
      <c r="A646" s="60" t="s">
        <v>655</v>
      </c>
      <c r="B646" s="36" t="s">
        <v>15</v>
      </c>
      <c r="C646" s="65" t="s">
        <v>203</v>
      </c>
      <c r="D646" s="61" t="s">
        <v>984</v>
      </c>
      <c r="E646" s="17" t="s">
        <v>904</v>
      </c>
      <c r="F646" s="67">
        <v>3508.59</v>
      </c>
      <c r="G646" s="21">
        <v>5.5</v>
      </c>
    </row>
    <row r="647" spans="1:7" ht="30" hidden="1" customHeight="1" x14ac:dyDescent="0.25">
      <c r="A647" s="60" t="s">
        <v>186</v>
      </c>
      <c r="B647" s="36" t="s">
        <v>15</v>
      </c>
      <c r="C647" s="65" t="s">
        <v>187</v>
      </c>
      <c r="D647" s="61" t="s">
        <v>984</v>
      </c>
      <c r="E647" s="17" t="s">
        <v>904</v>
      </c>
      <c r="F647" s="67">
        <v>3508.59</v>
      </c>
      <c r="G647" s="21">
        <v>5.5</v>
      </c>
    </row>
    <row r="648" spans="1:7" ht="30" hidden="1" customHeight="1" x14ac:dyDescent="0.25">
      <c r="A648" s="60" t="s">
        <v>167</v>
      </c>
      <c r="B648" s="36" t="s">
        <v>7</v>
      </c>
      <c r="C648" s="65" t="s">
        <v>168</v>
      </c>
      <c r="D648" s="61" t="s">
        <v>985</v>
      </c>
      <c r="E648" s="17" t="s">
        <v>99</v>
      </c>
      <c r="F648" s="67">
        <v>2887.92</v>
      </c>
      <c r="G648" s="21">
        <v>4.5</v>
      </c>
    </row>
    <row r="649" spans="1:7" ht="30" hidden="1" customHeight="1" x14ac:dyDescent="0.25">
      <c r="A649" s="78" t="s">
        <v>186</v>
      </c>
      <c r="B649" s="36" t="s">
        <v>15</v>
      </c>
      <c r="C649" s="65" t="s">
        <v>187</v>
      </c>
      <c r="D649" s="61" t="s">
        <v>985</v>
      </c>
      <c r="E649" s="17" t="s">
        <v>99</v>
      </c>
      <c r="F649" s="67">
        <v>2887.92</v>
      </c>
      <c r="G649" s="21">
        <v>4.5</v>
      </c>
    </row>
    <row r="650" spans="1:7" ht="30" hidden="1" customHeight="1" x14ac:dyDescent="0.25">
      <c r="A650" s="60" t="s">
        <v>192</v>
      </c>
      <c r="B650" s="36" t="s">
        <v>15</v>
      </c>
      <c r="C650" s="65" t="s">
        <v>193</v>
      </c>
      <c r="D650" s="61" t="s">
        <v>985</v>
      </c>
      <c r="E650" s="17" t="s">
        <v>99</v>
      </c>
      <c r="F650" s="67">
        <v>2887.92</v>
      </c>
      <c r="G650" s="21">
        <v>4.5</v>
      </c>
    </row>
    <row r="651" spans="1:7" ht="30" hidden="1" customHeight="1" x14ac:dyDescent="0.25">
      <c r="A651" s="60" t="s">
        <v>210</v>
      </c>
      <c r="B651" s="36" t="s">
        <v>15</v>
      </c>
      <c r="C651" s="65" t="s">
        <v>211</v>
      </c>
      <c r="D651" s="61" t="s">
        <v>985</v>
      </c>
      <c r="E651" s="17" t="s">
        <v>99</v>
      </c>
      <c r="F651" s="67">
        <v>2887.92</v>
      </c>
      <c r="G651" s="21">
        <v>4.5</v>
      </c>
    </row>
    <row r="652" spans="1:7" ht="30" hidden="1" customHeight="1" x14ac:dyDescent="0.25">
      <c r="A652" s="60" t="s">
        <v>212</v>
      </c>
      <c r="B652" s="36" t="s">
        <v>15</v>
      </c>
      <c r="C652" s="65" t="s">
        <v>213</v>
      </c>
      <c r="D652" s="61" t="s">
        <v>985</v>
      </c>
      <c r="E652" s="17" t="s">
        <v>99</v>
      </c>
      <c r="F652" s="67">
        <v>2887.92</v>
      </c>
      <c r="G652" s="21">
        <v>4.5</v>
      </c>
    </row>
    <row r="653" spans="1:7" ht="30" hidden="1" customHeight="1" x14ac:dyDescent="0.25">
      <c r="A653" s="60" t="s">
        <v>220</v>
      </c>
      <c r="B653" s="36" t="s">
        <v>15</v>
      </c>
      <c r="C653" s="65" t="s">
        <v>221</v>
      </c>
      <c r="D653" s="61" t="s">
        <v>985</v>
      </c>
      <c r="E653" s="17" t="s">
        <v>99</v>
      </c>
      <c r="F653" s="67">
        <f>2887.92-2887.92</f>
        <v>0</v>
      </c>
      <c r="G653" s="21">
        <v>4.5</v>
      </c>
    </row>
    <row r="654" spans="1:7" ht="30" hidden="1" customHeight="1" x14ac:dyDescent="0.25">
      <c r="A654" s="60" t="s">
        <v>986</v>
      </c>
      <c r="B654" s="36" t="s">
        <v>15</v>
      </c>
      <c r="C654" s="65" t="s">
        <v>987</v>
      </c>
      <c r="D654" s="61" t="s">
        <v>985</v>
      </c>
      <c r="E654" s="17" t="s">
        <v>99</v>
      </c>
      <c r="F654" s="67">
        <v>2887.92</v>
      </c>
      <c r="G654" s="21">
        <v>4.5</v>
      </c>
    </row>
    <row r="655" spans="1:7" ht="30" hidden="1" customHeight="1" x14ac:dyDescent="0.25">
      <c r="A655" s="60" t="s">
        <v>216</v>
      </c>
      <c r="B655" s="36" t="s">
        <v>15</v>
      </c>
      <c r="C655" s="65" t="s">
        <v>217</v>
      </c>
      <c r="D655" s="61" t="s">
        <v>985</v>
      </c>
      <c r="E655" s="17" t="s">
        <v>99</v>
      </c>
      <c r="F655" s="67">
        <v>2887.92</v>
      </c>
      <c r="G655" s="21">
        <v>4.5</v>
      </c>
    </row>
    <row r="656" spans="1:7" ht="30" hidden="1" customHeight="1" x14ac:dyDescent="0.25">
      <c r="A656" s="60" t="s">
        <v>524</v>
      </c>
      <c r="B656" s="36" t="s">
        <v>7</v>
      </c>
      <c r="C656" s="65" t="s">
        <v>525</v>
      </c>
      <c r="D656" s="61" t="s">
        <v>988</v>
      </c>
      <c r="E656" s="17" t="s">
        <v>99</v>
      </c>
      <c r="F656" s="67">
        <v>2267.25</v>
      </c>
      <c r="G656" s="21">
        <v>3.5</v>
      </c>
    </row>
    <row r="657" spans="1:7" ht="30" hidden="1" customHeight="1" x14ac:dyDescent="0.25">
      <c r="A657" s="60" t="s">
        <v>989</v>
      </c>
      <c r="B657" s="36" t="s">
        <v>15</v>
      </c>
      <c r="C657" s="65" t="s">
        <v>990</v>
      </c>
      <c r="D657" s="61" t="s">
        <v>978</v>
      </c>
      <c r="E657" s="17" t="s">
        <v>99</v>
      </c>
      <c r="F657" s="67">
        <f>2971.24-1045.94</f>
        <v>1925.2999999999997</v>
      </c>
      <c r="G657" s="21">
        <v>5.5</v>
      </c>
    </row>
    <row r="658" spans="1:7" ht="30" hidden="1" customHeight="1" x14ac:dyDescent="0.25">
      <c r="A658" s="60" t="s">
        <v>991</v>
      </c>
      <c r="B658" s="36" t="s">
        <v>7</v>
      </c>
      <c r="C658" s="36" t="s">
        <v>992</v>
      </c>
      <c r="D658" s="61" t="s">
        <v>993</v>
      </c>
      <c r="E658" s="17" t="s">
        <v>99</v>
      </c>
      <c r="F658" s="67">
        <v>899.37</v>
      </c>
      <c r="G658" s="21">
        <v>1.5</v>
      </c>
    </row>
    <row r="659" spans="1:7" ht="30" hidden="1" customHeight="1" x14ac:dyDescent="0.25">
      <c r="A659" s="60" t="s">
        <v>206</v>
      </c>
      <c r="B659" s="36" t="s">
        <v>15</v>
      </c>
      <c r="C659" s="65" t="s">
        <v>207</v>
      </c>
      <c r="D659" s="61" t="s">
        <v>993</v>
      </c>
      <c r="E659" s="17" t="s">
        <v>99</v>
      </c>
      <c r="F659" s="67">
        <v>899.37</v>
      </c>
      <c r="G659" s="21">
        <v>1.5</v>
      </c>
    </row>
    <row r="660" spans="1:7" ht="30" hidden="1" customHeight="1" x14ac:dyDescent="0.25">
      <c r="A660" s="60" t="s">
        <v>994</v>
      </c>
      <c r="B660" s="36" t="s">
        <v>15</v>
      </c>
      <c r="C660" s="65" t="s">
        <v>205</v>
      </c>
      <c r="D660" s="61" t="s">
        <v>993</v>
      </c>
      <c r="E660" s="17" t="s">
        <v>99</v>
      </c>
      <c r="F660" s="67">
        <v>899.37</v>
      </c>
      <c r="G660" s="21">
        <v>1.5</v>
      </c>
    </row>
    <row r="661" spans="1:7" ht="30" hidden="1" customHeight="1" x14ac:dyDescent="0.25">
      <c r="A661" s="60" t="s">
        <v>96</v>
      </c>
      <c r="B661" s="36" t="s">
        <v>7</v>
      </c>
      <c r="C661" s="36" t="s">
        <v>97</v>
      </c>
      <c r="D661" s="61" t="s">
        <v>995</v>
      </c>
      <c r="E661" s="17" t="s">
        <v>99</v>
      </c>
      <c r="F661" s="67">
        <v>2321.73</v>
      </c>
      <c r="G661" s="21">
        <v>4.5</v>
      </c>
    </row>
    <row r="662" spans="1:7" ht="30" hidden="1" customHeight="1" x14ac:dyDescent="0.25">
      <c r="A662" s="60" t="s">
        <v>100</v>
      </c>
      <c r="B662" s="36" t="s">
        <v>15</v>
      </c>
      <c r="C662" s="65" t="s">
        <v>101</v>
      </c>
      <c r="D662" s="61" t="s">
        <v>995</v>
      </c>
      <c r="E662" s="17" t="s">
        <v>99</v>
      </c>
      <c r="F662" s="67">
        <v>2321.73</v>
      </c>
      <c r="G662" s="21">
        <v>4.5</v>
      </c>
    </row>
    <row r="663" spans="1:7" ht="30" hidden="1" customHeight="1" x14ac:dyDescent="0.25">
      <c r="A663" s="44" t="s">
        <v>102</v>
      </c>
      <c r="B663" s="36" t="s">
        <v>15</v>
      </c>
      <c r="C663" s="65" t="s">
        <v>103</v>
      </c>
      <c r="D663" s="61" t="s">
        <v>995</v>
      </c>
      <c r="E663" s="17" t="s">
        <v>99</v>
      </c>
      <c r="F663" s="67">
        <v>2321.73</v>
      </c>
      <c r="G663" s="21">
        <v>4.5</v>
      </c>
    </row>
    <row r="664" spans="1:7" ht="30" hidden="1" customHeight="1" x14ac:dyDescent="0.25">
      <c r="A664" s="60" t="s">
        <v>671</v>
      </c>
      <c r="B664" s="36" t="s">
        <v>15</v>
      </c>
      <c r="C664" s="65" t="s">
        <v>672</v>
      </c>
      <c r="D664" s="61" t="s">
        <v>995</v>
      </c>
      <c r="E664" s="17" t="s">
        <v>99</v>
      </c>
      <c r="F664" s="67">
        <v>2321.73</v>
      </c>
      <c r="G664" s="21">
        <v>4.5</v>
      </c>
    </row>
    <row r="665" spans="1:7" ht="30" hidden="1" customHeight="1" x14ac:dyDescent="0.25">
      <c r="A665" s="60" t="s">
        <v>275</v>
      </c>
      <c r="B665" s="36" t="s">
        <v>15</v>
      </c>
      <c r="C665" s="65" t="s">
        <v>276</v>
      </c>
      <c r="D665" s="61" t="s">
        <v>995</v>
      </c>
      <c r="E665" s="17" t="s">
        <v>99</v>
      </c>
      <c r="F665" s="67">
        <v>2321.73</v>
      </c>
      <c r="G665" s="21">
        <v>4.5</v>
      </c>
    </row>
    <row r="666" spans="1:7" ht="30" hidden="1" customHeight="1" x14ac:dyDescent="0.25">
      <c r="A666" s="60" t="s">
        <v>271</v>
      </c>
      <c r="B666" s="36" t="s">
        <v>15</v>
      </c>
      <c r="C666" s="65" t="s">
        <v>272</v>
      </c>
      <c r="D666" s="61" t="s">
        <v>995</v>
      </c>
      <c r="E666" s="17" t="s">
        <v>99</v>
      </c>
      <c r="F666" s="67">
        <v>2321.73</v>
      </c>
      <c r="G666" s="21">
        <v>4.5</v>
      </c>
    </row>
    <row r="667" spans="1:7" ht="30" hidden="1" customHeight="1" x14ac:dyDescent="0.25">
      <c r="A667" s="60" t="s">
        <v>673</v>
      </c>
      <c r="B667" s="36" t="s">
        <v>15</v>
      </c>
      <c r="C667" s="65" t="s">
        <v>674</v>
      </c>
      <c r="D667" s="61" t="s">
        <v>995</v>
      </c>
      <c r="E667" s="17" t="s">
        <v>99</v>
      </c>
      <c r="F667" s="67">
        <v>2321.73</v>
      </c>
      <c r="G667" s="21">
        <v>4.5</v>
      </c>
    </row>
    <row r="668" spans="1:7" ht="30" hidden="1" customHeight="1" x14ac:dyDescent="0.25">
      <c r="A668" s="60" t="s">
        <v>667</v>
      </c>
      <c r="B668" s="36" t="s">
        <v>15</v>
      </c>
      <c r="C668" s="65" t="s">
        <v>668</v>
      </c>
      <c r="D668" s="61" t="s">
        <v>995</v>
      </c>
      <c r="E668" s="17" t="s">
        <v>99</v>
      </c>
      <c r="F668" s="67">
        <v>2321.73</v>
      </c>
      <c r="G668" s="21">
        <v>4.5</v>
      </c>
    </row>
    <row r="669" spans="1:7" ht="30" customHeight="1" x14ac:dyDescent="0.25">
      <c r="A669" s="60" t="s">
        <v>996</v>
      </c>
      <c r="B669" s="36" t="s">
        <v>15</v>
      </c>
      <c r="C669" s="65" t="s">
        <v>997</v>
      </c>
      <c r="D669" s="61" t="s">
        <v>995</v>
      </c>
      <c r="E669" s="17" t="s">
        <v>83</v>
      </c>
      <c r="F669" s="67">
        <f>2321.73+ 586.24</f>
        <v>2907.9700000000003</v>
      </c>
      <c r="G669" s="21">
        <v>4.5</v>
      </c>
    </row>
    <row r="670" spans="1:7" ht="30" customHeight="1" x14ac:dyDescent="0.25">
      <c r="A670" s="60" t="s">
        <v>998</v>
      </c>
      <c r="B670" s="36" t="s">
        <v>15</v>
      </c>
      <c r="C670" s="65" t="s">
        <v>999</v>
      </c>
      <c r="D670" s="61" t="s">
        <v>995</v>
      </c>
      <c r="E670" s="17" t="s">
        <v>83</v>
      </c>
      <c r="F670" s="67">
        <f>2321.73+ 586.24</f>
        <v>2907.9700000000003</v>
      </c>
      <c r="G670" s="21">
        <v>4.5</v>
      </c>
    </row>
    <row r="671" spans="1:7" ht="30" customHeight="1" x14ac:dyDescent="0.25">
      <c r="A671" s="60" t="s">
        <v>1000</v>
      </c>
      <c r="B671" s="36" t="s">
        <v>38</v>
      </c>
      <c r="C671" s="65" t="s">
        <v>1001</v>
      </c>
      <c r="D671" s="61" t="s">
        <v>995</v>
      </c>
      <c r="E671" s="17" t="s">
        <v>83</v>
      </c>
      <c r="F671" s="67">
        <f>2321.73+ 586.24</f>
        <v>2907.9700000000003</v>
      </c>
      <c r="G671" s="21">
        <v>4.5</v>
      </c>
    </row>
    <row r="672" spans="1:7" ht="30" hidden="1" customHeight="1" x14ac:dyDescent="0.25">
      <c r="A672" s="60" t="s">
        <v>707</v>
      </c>
      <c r="B672" s="36" t="s">
        <v>15</v>
      </c>
      <c r="C672" s="65" t="s">
        <v>171</v>
      </c>
      <c r="D672" s="61" t="s">
        <v>985</v>
      </c>
      <c r="E672" s="17" t="s">
        <v>99</v>
      </c>
      <c r="F672" s="67">
        <v>2887.92</v>
      </c>
      <c r="G672" s="21">
        <v>4.5</v>
      </c>
    </row>
    <row r="673" spans="1:8" ht="30" customHeight="1" x14ac:dyDescent="0.25">
      <c r="A673" s="60" t="s">
        <v>1002</v>
      </c>
      <c r="B673" s="36" t="s">
        <v>15</v>
      </c>
      <c r="C673" s="65" t="s">
        <v>1003</v>
      </c>
      <c r="D673" s="61" t="s">
        <v>995</v>
      </c>
      <c r="E673" s="17" t="s">
        <v>83</v>
      </c>
      <c r="F673" s="67">
        <f>2321.73+ 586.24</f>
        <v>2907.9700000000003</v>
      </c>
      <c r="G673" s="21">
        <v>4.5</v>
      </c>
    </row>
    <row r="674" spans="1:8" ht="30" hidden="1" customHeight="1" x14ac:dyDescent="0.25">
      <c r="A674" s="60" t="s">
        <v>1004</v>
      </c>
      <c r="B674" s="36" t="s">
        <v>1005</v>
      </c>
      <c r="C674" s="65" t="s">
        <v>1006</v>
      </c>
      <c r="D674" s="61" t="s">
        <v>1007</v>
      </c>
      <c r="E674" s="17" t="s">
        <v>99</v>
      </c>
      <c r="F674" s="67">
        <v>752.82</v>
      </c>
      <c r="G674" s="21">
        <v>1.5</v>
      </c>
    </row>
    <row r="675" spans="1:8" ht="30" hidden="1" customHeight="1" x14ac:dyDescent="0.25">
      <c r="A675" s="60" t="s">
        <v>1008</v>
      </c>
      <c r="B675" s="36" t="s">
        <v>1005</v>
      </c>
      <c r="C675" s="65" t="s">
        <v>1009</v>
      </c>
      <c r="D675" s="61" t="s">
        <v>1007</v>
      </c>
      <c r="E675" s="17" t="s">
        <v>99</v>
      </c>
      <c r="F675" s="67">
        <v>752.82</v>
      </c>
      <c r="G675" s="21">
        <v>1.5</v>
      </c>
    </row>
    <row r="676" spans="1:8" ht="30" hidden="1" customHeight="1" x14ac:dyDescent="0.25">
      <c r="A676" s="60" t="s">
        <v>1010</v>
      </c>
      <c r="B676" s="36" t="s">
        <v>15</v>
      </c>
      <c r="C676" s="65" t="s">
        <v>1011</v>
      </c>
      <c r="D676" s="61" t="s">
        <v>1007</v>
      </c>
      <c r="E676" s="17" t="s">
        <v>99</v>
      </c>
      <c r="F676" s="67">
        <v>752.82</v>
      </c>
      <c r="G676" s="21">
        <v>1.5</v>
      </c>
    </row>
    <row r="677" spans="1:8" ht="30" hidden="1" customHeight="1" x14ac:dyDescent="0.25">
      <c r="A677" s="60" t="s">
        <v>1012</v>
      </c>
      <c r="B677" s="36" t="s">
        <v>7</v>
      </c>
      <c r="C677" s="65" t="s">
        <v>1013</v>
      </c>
      <c r="D677" s="61" t="s">
        <v>1014</v>
      </c>
      <c r="E677" s="17" t="s">
        <v>1015</v>
      </c>
      <c r="F677" s="67">
        <v>1456.78</v>
      </c>
      <c r="G677" s="21">
        <v>3.5</v>
      </c>
    </row>
    <row r="678" spans="1:8" ht="30" hidden="1" customHeight="1" x14ac:dyDescent="0.25">
      <c r="A678" s="60" t="s">
        <v>1016</v>
      </c>
      <c r="B678" s="36" t="s">
        <v>15</v>
      </c>
      <c r="C678" s="65" t="s">
        <v>1017</v>
      </c>
      <c r="D678" s="61" t="s">
        <v>1014</v>
      </c>
      <c r="E678" s="17" t="s">
        <v>1015</v>
      </c>
      <c r="F678" s="67">
        <v>1456.78</v>
      </c>
      <c r="G678" s="21">
        <v>3.5</v>
      </c>
    </row>
    <row r="679" spans="1:8" ht="30" hidden="1" customHeight="1" x14ac:dyDescent="0.25">
      <c r="A679" s="60" t="s">
        <v>1018</v>
      </c>
      <c r="B679" s="36" t="s">
        <v>15</v>
      </c>
      <c r="C679" s="65" t="s">
        <v>1019</v>
      </c>
      <c r="D679" s="61" t="s">
        <v>1014</v>
      </c>
      <c r="E679" s="17" t="s">
        <v>1015</v>
      </c>
      <c r="F679" s="67">
        <v>1456.78</v>
      </c>
      <c r="G679" s="21">
        <v>3.5</v>
      </c>
    </row>
    <row r="680" spans="1:8" ht="30" hidden="1" customHeight="1" x14ac:dyDescent="0.25">
      <c r="A680" s="60" t="s">
        <v>313</v>
      </c>
      <c r="B680" s="36" t="s">
        <v>15</v>
      </c>
      <c r="C680" s="65" t="s">
        <v>314</v>
      </c>
      <c r="D680" s="61" t="s">
        <v>1020</v>
      </c>
      <c r="E680" s="17" t="s">
        <v>83</v>
      </c>
      <c r="F680" s="67">
        <f>2008.58-2008.58</f>
        <v>0</v>
      </c>
      <c r="G680" s="21">
        <v>4.5</v>
      </c>
    </row>
    <row r="681" spans="1:8" ht="30" hidden="1" customHeight="1" x14ac:dyDescent="0.3">
      <c r="A681" s="60" t="s">
        <v>37</v>
      </c>
      <c r="B681" s="36" t="s">
        <v>38</v>
      </c>
      <c r="C681" s="65" t="s">
        <v>39</v>
      </c>
      <c r="D681" s="61" t="s">
        <v>1021</v>
      </c>
      <c r="E681" s="74" t="s">
        <v>41</v>
      </c>
      <c r="F681" s="67">
        <v>752.82</v>
      </c>
      <c r="G681" s="21">
        <v>1.5</v>
      </c>
    </row>
    <row r="682" spans="1:8" ht="30" hidden="1" customHeight="1" x14ac:dyDescent="0.3">
      <c r="A682" s="60" t="s">
        <v>347</v>
      </c>
      <c r="B682" s="36" t="s">
        <v>15</v>
      </c>
      <c r="C682" s="65" t="s">
        <v>348</v>
      </c>
      <c r="D682" s="61" t="s">
        <v>1021</v>
      </c>
      <c r="E682" s="74" t="s">
        <v>41</v>
      </c>
      <c r="F682" s="67">
        <v>752.82</v>
      </c>
      <c r="G682" s="21">
        <v>1.5</v>
      </c>
      <c r="H682" t="s">
        <v>1022</v>
      </c>
    </row>
    <row r="683" spans="1:8" ht="30" hidden="1" customHeight="1" x14ac:dyDescent="0.3">
      <c r="A683" s="60" t="s">
        <v>42</v>
      </c>
      <c r="B683" s="36" t="s">
        <v>38</v>
      </c>
      <c r="C683" s="65" t="s">
        <v>43</v>
      </c>
      <c r="D683" s="61" t="s">
        <v>1021</v>
      </c>
      <c r="E683" s="74" t="s">
        <v>41</v>
      </c>
      <c r="F683" s="67">
        <v>752.82</v>
      </c>
      <c r="G683" s="21">
        <v>1.5</v>
      </c>
    </row>
    <row r="684" spans="1:8" ht="30" hidden="1" customHeight="1" x14ac:dyDescent="0.3">
      <c r="A684" s="60" t="s">
        <v>44</v>
      </c>
      <c r="B684" s="36" t="s">
        <v>15</v>
      </c>
      <c r="C684" s="65" t="s">
        <v>45</v>
      </c>
      <c r="D684" s="61" t="s">
        <v>1021</v>
      </c>
      <c r="E684" s="74" t="s">
        <v>41</v>
      </c>
      <c r="F684" s="67">
        <v>752.82</v>
      </c>
      <c r="G684" s="21">
        <v>1.5</v>
      </c>
    </row>
    <row r="685" spans="1:8" ht="30" hidden="1" customHeight="1" x14ac:dyDescent="0.3">
      <c r="A685" s="60" t="s">
        <v>1023</v>
      </c>
      <c r="B685" s="36" t="s">
        <v>38</v>
      </c>
      <c r="C685" s="65" t="s">
        <v>47</v>
      </c>
      <c r="D685" s="61" t="s">
        <v>1021</v>
      </c>
      <c r="E685" s="74" t="s">
        <v>41</v>
      </c>
      <c r="F685" s="67">
        <v>752.82</v>
      </c>
      <c r="G685" s="21">
        <v>1.5</v>
      </c>
    </row>
    <row r="686" spans="1:8" ht="30" hidden="1" customHeight="1" x14ac:dyDescent="0.3">
      <c r="A686" s="60" t="s">
        <v>342</v>
      </c>
      <c r="B686" s="36" t="s">
        <v>15</v>
      </c>
      <c r="C686" s="65" t="s">
        <v>343</v>
      </c>
      <c r="D686" s="61" t="s">
        <v>1021</v>
      </c>
      <c r="E686" s="74" t="s">
        <v>41</v>
      </c>
      <c r="F686" s="67">
        <v>752.82</v>
      </c>
      <c r="G686" s="21">
        <v>1.5</v>
      </c>
    </row>
    <row r="687" spans="1:8" ht="30" hidden="1" customHeight="1" x14ac:dyDescent="0.3">
      <c r="A687" s="60" t="s">
        <v>580</v>
      </c>
      <c r="B687" s="36" t="s">
        <v>15</v>
      </c>
      <c r="C687" s="65" t="s">
        <v>581</v>
      </c>
      <c r="D687" s="61" t="s">
        <v>1021</v>
      </c>
      <c r="E687" s="74" t="s">
        <v>41</v>
      </c>
      <c r="F687" s="67">
        <v>606.26</v>
      </c>
      <c r="G687" s="21">
        <v>1.5</v>
      </c>
    </row>
    <row r="688" spans="1:8" ht="30" hidden="1" customHeight="1" x14ac:dyDescent="0.3">
      <c r="A688" s="60" t="s">
        <v>163</v>
      </c>
      <c r="B688" s="36" t="s">
        <v>15</v>
      </c>
      <c r="C688" s="65" t="s">
        <v>164</v>
      </c>
      <c r="D688" s="61" t="s">
        <v>1021</v>
      </c>
      <c r="E688" s="74" t="s">
        <v>41</v>
      </c>
      <c r="F688" s="67">
        <v>606.26</v>
      </c>
      <c r="G688" s="21">
        <v>1.5</v>
      </c>
    </row>
    <row r="689" spans="1:7" ht="30" hidden="1" customHeight="1" x14ac:dyDescent="0.3">
      <c r="A689" s="60" t="s">
        <v>771</v>
      </c>
      <c r="B689" s="36" t="s">
        <v>15</v>
      </c>
      <c r="C689" s="65" t="s">
        <v>772</v>
      </c>
      <c r="D689" s="61" t="s">
        <v>1021</v>
      </c>
      <c r="E689" s="74" t="s">
        <v>41</v>
      </c>
      <c r="F689" s="67">
        <v>606.26</v>
      </c>
      <c r="G689" s="21">
        <v>1.5</v>
      </c>
    </row>
    <row r="690" spans="1:7" ht="30" hidden="1" customHeight="1" x14ac:dyDescent="0.25">
      <c r="A690" s="60" t="s">
        <v>1024</v>
      </c>
      <c r="B690" s="36" t="s">
        <v>7</v>
      </c>
      <c r="C690" s="65" t="s">
        <v>1025</v>
      </c>
      <c r="D690" s="61" t="s">
        <v>1026</v>
      </c>
      <c r="E690" s="17" t="s">
        <v>1015</v>
      </c>
      <c r="F690" s="67">
        <v>2140.71</v>
      </c>
      <c r="G690" s="21">
        <v>3.5</v>
      </c>
    </row>
    <row r="691" spans="1:7" ht="30" hidden="1" customHeight="1" x14ac:dyDescent="0.25">
      <c r="A691" s="60" t="s">
        <v>1027</v>
      </c>
      <c r="B691" s="36" t="s">
        <v>15</v>
      </c>
      <c r="C691" s="65" t="s">
        <v>1028</v>
      </c>
      <c r="D691" s="61" t="s">
        <v>1026</v>
      </c>
      <c r="E691" s="17" t="s">
        <v>1015</v>
      </c>
      <c r="F691" s="67">
        <v>2140.71</v>
      </c>
      <c r="G691" s="21">
        <v>3.5</v>
      </c>
    </row>
    <row r="692" spans="1:7" ht="30" hidden="1" customHeight="1" x14ac:dyDescent="0.25">
      <c r="A692" s="60" t="s">
        <v>1029</v>
      </c>
      <c r="B692" s="36" t="s">
        <v>15</v>
      </c>
      <c r="C692" s="65" t="s">
        <v>1030</v>
      </c>
      <c r="D692" s="61" t="s">
        <v>1026</v>
      </c>
      <c r="E692" s="17" t="s">
        <v>1015</v>
      </c>
      <c r="F692" s="67">
        <v>2140.71</v>
      </c>
      <c r="G692" s="21">
        <v>3.5</v>
      </c>
    </row>
    <row r="693" spans="1:7" ht="30" hidden="1" customHeight="1" x14ac:dyDescent="0.25">
      <c r="A693" s="60" t="s">
        <v>1031</v>
      </c>
      <c r="B693" s="36" t="s">
        <v>15</v>
      </c>
      <c r="C693" s="65" t="s">
        <v>1032</v>
      </c>
      <c r="D693" s="61" t="s">
        <v>1026</v>
      </c>
      <c r="E693" s="17" t="s">
        <v>1015</v>
      </c>
      <c r="F693" s="67">
        <v>2140.71</v>
      </c>
      <c r="G693" s="21">
        <v>3.5</v>
      </c>
    </row>
    <row r="694" spans="1:7" ht="30" hidden="1" customHeight="1" x14ac:dyDescent="0.25">
      <c r="A694" s="60" t="s">
        <v>1033</v>
      </c>
      <c r="B694" s="36" t="s">
        <v>15</v>
      </c>
      <c r="C694" s="65" t="s">
        <v>1034</v>
      </c>
      <c r="D694" s="61" t="s">
        <v>1026</v>
      </c>
      <c r="E694" s="17" t="s">
        <v>1015</v>
      </c>
      <c r="F694" s="67">
        <v>2140.71</v>
      </c>
      <c r="G694" s="21">
        <v>3.5</v>
      </c>
    </row>
    <row r="695" spans="1:7" ht="30" hidden="1" customHeight="1" x14ac:dyDescent="0.25">
      <c r="A695" s="60" t="s">
        <v>1035</v>
      </c>
      <c r="B695" s="36" t="s">
        <v>15</v>
      </c>
      <c r="C695" s="65" t="s">
        <v>1036</v>
      </c>
      <c r="D695" s="61" t="s">
        <v>1026</v>
      </c>
      <c r="E695" s="17" t="s">
        <v>1015</v>
      </c>
      <c r="F695" s="67">
        <v>2140.71</v>
      </c>
      <c r="G695" s="21">
        <v>3.5</v>
      </c>
    </row>
    <row r="696" spans="1:7" ht="30" hidden="1" customHeight="1" x14ac:dyDescent="0.25">
      <c r="A696" s="60" t="s">
        <v>1037</v>
      </c>
      <c r="B696" s="36" t="s">
        <v>7</v>
      </c>
      <c r="C696" s="65" t="s">
        <v>1038</v>
      </c>
      <c r="D696" s="61" t="s">
        <v>1026</v>
      </c>
      <c r="E696" s="17" t="s">
        <v>1015</v>
      </c>
      <c r="F696" s="67">
        <v>1798.76</v>
      </c>
      <c r="G696" s="21">
        <v>3.5</v>
      </c>
    </row>
    <row r="697" spans="1:7" ht="30" hidden="1" customHeight="1" x14ac:dyDescent="0.25">
      <c r="A697" s="60" t="s">
        <v>1039</v>
      </c>
      <c r="B697" s="36" t="s">
        <v>15</v>
      </c>
      <c r="C697" s="65" t="s">
        <v>1040</v>
      </c>
      <c r="D697" s="61" t="s">
        <v>1026</v>
      </c>
      <c r="E697" s="17" t="s">
        <v>1015</v>
      </c>
      <c r="F697" s="67">
        <v>1798.76</v>
      </c>
      <c r="G697" s="21">
        <v>3.5</v>
      </c>
    </row>
    <row r="698" spans="1:7" ht="30" hidden="1" customHeight="1" x14ac:dyDescent="0.25">
      <c r="A698" s="60" t="s">
        <v>1041</v>
      </c>
      <c r="B698" s="36" t="s">
        <v>15</v>
      </c>
      <c r="C698" s="65" t="s">
        <v>1042</v>
      </c>
      <c r="D698" s="61" t="s">
        <v>1026</v>
      </c>
      <c r="E698" s="17" t="s">
        <v>1015</v>
      </c>
      <c r="F698" s="67">
        <v>1798.76</v>
      </c>
      <c r="G698" s="21">
        <v>3.5</v>
      </c>
    </row>
    <row r="699" spans="1:7" ht="30" hidden="1" customHeight="1" x14ac:dyDescent="0.25">
      <c r="A699" s="60" t="s">
        <v>1043</v>
      </c>
      <c r="B699" s="36" t="s">
        <v>15</v>
      </c>
      <c r="C699" s="65" t="s">
        <v>1044</v>
      </c>
      <c r="D699" s="61" t="s">
        <v>1026</v>
      </c>
      <c r="E699" s="17" t="s">
        <v>1015</v>
      </c>
      <c r="F699" s="67">
        <v>1798.76</v>
      </c>
      <c r="G699" s="21">
        <v>3.5</v>
      </c>
    </row>
    <row r="700" spans="1:7" ht="30" hidden="1" customHeight="1" x14ac:dyDescent="0.25">
      <c r="A700" s="60" t="s">
        <v>1045</v>
      </c>
      <c r="B700" s="36" t="s">
        <v>15</v>
      </c>
      <c r="C700" s="65" t="s">
        <v>1046</v>
      </c>
      <c r="D700" s="61" t="s">
        <v>1026</v>
      </c>
      <c r="E700" s="17" t="s">
        <v>1015</v>
      </c>
      <c r="F700" s="67">
        <v>1798.76</v>
      </c>
      <c r="G700" s="21">
        <v>3.5</v>
      </c>
    </row>
    <row r="701" spans="1:7" ht="30" hidden="1" customHeight="1" x14ac:dyDescent="0.25">
      <c r="A701" s="60" t="s">
        <v>1047</v>
      </c>
      <c r="B701" s="36" t="s">
        <v>15</v>
      </c>
      <c r="C701" s="65" t="s">
        <v>1048</v>
      </c>
      <c r="D701" s="61" t="s">
        <v>1026</v>
      </c>
      <c r="E701" s="17" t="s">
        <v>1015</v>
      </c>
      <c r="F701" s="67">
        <v>1798.76</v>
      </c>
      <c r="G701" s="21">
        <v>3.5</v>
      </c>
    </row>
    <row r="702" spans="1:7" ht="30" hidden="1" customHeight="1" x14ac:dyDescent="0.25">
      <c r="A702" s="60" t="s">
        <v>1049</v>
      </c>
      <c r="B702" s="36" t="s">
        <v>15</v>
      </c>
      <c r="C702" s="65" t="s">
        <v>1050</v>
      </c>
      <c r="D702" s="61" t="s">
        <v>1026</v>
      </c>
      <c r="E702" s="17" t="s">
        <v>1015</v>
      </c>
      <c r="F702" s="67">
        <v>1798.76</v>
      </c>
      <c r="G702" s="21">
        <v>3.5</v>
      </c>
    </row>
    <row r="703" spans="1:7" ht="30" hidden="1" customHeight="1" x14ac:dyDescent="0.25">
      <c r="A703" s="60" t="s">
        <v>1051</v>
      </c>
      <c r="B703" s="36" t="s">
        <v>15</v>
      </c>
      <c r="C703" s="65" t="s">
        <v>1052</v>
      </c>
      <c r="D703" s="61" t="s">
        <v>1026</v>
      </c>
      <c r="E703" s="17" t="s">
        <v>1015</v>
      </c>
      <c r="F703" s="67">
        <v>1798.76</v>
      </c>
      <c r="G703" s="21">
        <v>3.5</v>
      </c>
    </row>
    <row r="704" spans="1:7" ht="30" hidden="1" customHeight="1" x14ac:dyDescent="0.25">
      <c r="A704" s="60" t="s">
        <v>705</v>
      </c>
      <c r="B704" s="36" t="s">
        <v>7</v>
      </c>
      <c r="C704" s="65" t="s">
        <v>706</v>
      </c>
      <c r="D704" s="61" t="s">
        <v>1053</v>
      </c>
      <c r="E704" s="17" t="s">
        <v>1015</v>
      </c>
      <c r="F704" s="67">
        <v>1275.79</v>
      </c>
      <c r="G704" s="21">
        <v>2.5</v>
      </c>
    </row>
    <row r="705" spans="1:7" ht="30" hidden="1" customHeight="1" x14ac:dyDescent="0.25">
      <c r="A705" s="60" t="s">
        <v>192</v>
      </c>
      <c r="B705" s="36" t="s">
        <v>15</v>
      </c>
      <c r="C705" s="65" t="s">
        <v>193</v>
      </c>
      <c r="D705" s="61" t="s">
        <v>1053</v>
      </c>
      <c r="E705" s="17" t="s">
        <v>1015</v>
      </c>
      <c r="F705" s="67">
        <v>1275.79</v>
      </c>
      <c r="G705" s="21">
        <v>2.5</v>
      </c>
    </row>
    <row r="706" spans="1:7" ht="30" hidden="1" customHeight="1" x14ac:dyDescent="0.25">
      <c r="A706" s="60" t="s">
        <v>214</v>
      </c>
      <c r="B706" s="36" t="s">
        <v>15</v>
      </c>
      <c r="C706" s="65" t="s">
        <v>215</v>
      </c>
      <c r="D706" s="61" t="s">
        <v>1053</v>
      </c>
      <c r="E706" s="17" t="s">
        <v>1015</v>
      </c>
      <c r="F706" s="67">
        <v>1275.79</v>
      </c>
      <c r="G706" s="21">
        <v>2.5</v>
      </c>
    </row>
    <row r="707" spans="1:7" ht="30" hidden="1" customHeight="1" x14ac:dyDescent="0.25">
      <c r="A707" s="60" t="s">
        <v>92</v>
      </c>
      <c r="B707" s="36" t="s">
        <v>15</v>
      </c>
      <c r="C707" s="65" t="s">
        <v>93</v>
      </c>
      <c r="D707" s="61" t="s">
        <v>1053</v>
      </c>
      <c r="E707" s="17" t="s">
        <v>1015</v>
      </c>
      <c r="F707" s="67">
        <v>1275.79</v>
      </c>
      <c r="G707" s="21">
        <v>2.5</v>
      </c>
    </row>
    <row r="708" spans="1:7" ht="30" hidden="1" customHeight="1" x14ac:dyDescent="0.25">
      <c r="A708" s="60" t="s">
        <v>632</v>
      </c>
      <c r="B708" s="36" t="s">
        <v>15</v>
      </c>
      <c r="C708" s="65" t="s">
        <v>633</v>
      </c>
      <c r="D708" s="61" t="s">
        <v>1020</v>
      </c>
      <c r="E708" s="17" t="s">
        <v>83</v>
      </c>
      <c r="F708" s="67">
        <v>2448.27</v>
      </c>
      <c r="G708" s="21">
        <v>4.5</v>
      </c>
    </row>
    <row r="709" spans="1:7" ht="30" hidden="1" customHeight="1" x14ac:dyDescent="0.25">
      <c r="A709" s="60" t="s">
        <v>84</v>
      </c>
      <c r="B709" s="36" t="s">
        <v>1054</v>
      </c>
      <c r="C709" s="65" t="s">
        <v>86</v>
      </c>
      <c r="D709" s="61" t="s">
        <v>1021</v>
      </c>
      <c r="E709" s="17" t="s">
        <v>41</v>
      </c>
      <c r="F709" s="67">
        <v>606.26</v>
      </c>
      <c r="G709" s="21">
        <v>1.5</v>
      </c>
    </row>
    <row r="710" spans="1:7" ht="30" hidden="1" customHeight="1" x14ac:dyDescent="0.25">
      <c r="A710" s="60" t="s">
        <v>453</v>
      </c>
      <c r="B710" s="36" t="s">
        <v>15</v>
      </c>
      <c r="C710" s="65" t="s">
        <v>454</v>
      </c>
      <c r="D710" s="61" t="s">
        <v>1021</v>
      </c>
      <c r="E710" s="17" t="s">
        <v>41</v>
      </c>
      <c r="F710" s="67">
        <v>606.26</v>
      </c>
      <c r="G710" s="21">
        <v>1.5</v>
      </c>
    </row>
    <row r="711" spans="1:7" ht="30" hidden="1" customHeight="1" x14ac:dyDescent="0.25">
      <c r="A711" s="60" t="s">
        <v>804</v>
      </c>
      <c r="B711" s="36" t="s">
        <v>7</v>
      </c>
      <c r="C711" s="65" t="s">
        <v>805</v>
      </c>
      <c r="D711" s="61" t="s">
        <v>1055</v>
      </c>
      <c r="E711" s="17" t="s">
        <v>1056</v>
      </c>
      <c r="F711" s="67">
        <v>1456.78</v>
      </c>
      <c r="G711" s="21">
        <v>3.5</v>
      </c>
    </row>
    <row r="712" spans="1:7" ht="30" hidden="1" customHeight="1" x14ac:dyDescent="0.25">
      <c r="A712" s="60" t="s">
        <v>807</v>
      </c>
      <c r="B712" s="36" t="s">
        <v>15</v>
      </c>
      <c r="C712" s="65" t="s">
        <v>1057</v>
      </c>
      <c r="D712" s="61" t="s">
        <v>1055</v>
      </c>
      <c r="E712" s="17" t="s">
        <v>1056</v>
      </c>
      <c r="F712" s="67">
        <v>1456.78</v>
      </c>
      <c r="G712" s="21">
        <v>3.5</v>
      </c>
    </row>
    <row r="713" spans="1:7" ht="30" hidden="1" customHeight="1" x14ac:dyDescent="0.25">
      <c r="A713" s="60" t="s">
        <v>1058</v>
      </c>
      <c r="B713" s="36" t="s">
        <v>15</v>
      </c>
      <c r="C713" s="65" t="s">
        <v>1059</v>
      </c>
      <c r="D713" s="61" t="s">
        <v>1055</v>
      </c>
      <c r="E713" s="17" t="s">
        <v>1056</v>
      </c>
      <c r="F713" s="67">
        <v>1456.78</v>
      </c>
      <c r="G713" s="21">
        <v>3.5</v>
      </c>
    </row>
    <row r="714" spans="1:7" ht="30" hidden="1" customHeight="1" x14ac:dyDescent="0.25">
      <c r="A714" s="60" t="s">
        <v>194</v>
      </c>
      <c r="B714" s="36" t="s">
        <v>7</v>
      </c>
      <c r="C714" s="65" t="s">
        <v>195</v>
      </c>
      <c r="D714" s="61" t="s">
        <v>1060</v>
      </c>
      <c r="E714" s="17" t="s">
        <v>99</v>
      </c>
      <c r="F714" s="67">
        <v>2824.65</v>
      </c>
      <c r="G714" s="21">
        <v>4.5</v>
      </c>
    </row>
    <row r="715" spans="1:7" ht="30" hidden="1" customHeight="1" x14ac:dyDescent="0.25">
      <c r="A715" s="60" t="s">
        <v>1061</v>
      </c>
      <c r="B715" s="36" t="s">
        <v>15</v>
      </c>
      <c r="C715" s="65" t="s">
        <v>1062</v>
      </c>
      <c r="D715" s="61" t="s">
        <v>1060</v>
      </c>
      <c r="E715" s="17" t="s">
        <v>99</v>
      </c>
      <c r="F715" s="67">
        <v>2824.65</v>
      </c>
      <c r="G715" s="21">
        <v>4.5</v>
      </c>
    </row>
    <row r="716" spans="1:7" ht="30" hidden="1" customHeight="1" x14ac:dyDescent="0.25">
      <c r="A716" s="60" t="s">
        <v>1063</v>
      </c>
      <c r="B716" s="36" t="s">
        <v>15</v>
      </c>
      <c r="C716" s="65" t="s">
        <v>187</v>
      </c>
      <c r="D716" s="61" t="s">
        <v>1060</v>
      </c>
      <c r="E716" s="17" t="s">
        <v>99</v>
      </c>
      <c r="F716" s="67">
        <v>2824.65</v>
      </c>
      <c r="G716" s="21">
        <v>4.5</v>
      </c>
    </row>
    <row r="717" spans="1:7" ht="30" hidden="1" customHeight="1" x14ac:dyDescent="0.25">
      <c r="A717" s="60" t="s">
        <v>210</v>
      </c>
      <c r="B717" s="36" t="s">
        <v>15</v>
      </c>
      <c r="C717" s="65" t="s">
        <v>211</v>
      </c>
      <c r="D717" s="61" t="s">
        <v>1060</v>
      </c>
      <c r="E717" s="17" t="s">
        <v>99</v>
      </c>
      <c r="F717" s="67">
        <v>2824.65</v>
      </c>
      <c r="G717" s="21">
        <v>4.5</v>
      </c>
    </row>
    <row r="718" spans="1:7" ht="30" hidden="1" customHeight="1" x14ac:dyDescent="0.25">
      <c r="A718" s="60" t="s">
        <v>192</v>
      </c>
      <c r="B718" s="36" t="s">
        <v>15</v>
      </c>
      <c r="C718" s="65" t="s">
        <v>193</v>
      </c>
      <c r="D718" s="61" t="s">
        <v>1060</v>
      </c>
      <c r="E718" s="17" t="s">
        <v>99</v>
      </c>
      <c r="F718" s="67">
        <v>2824.65</v>
      </c>
      <c r="G718" s="21">
        <v>4.5</v>
      </c>
    </row>
    <row r="719" spans="1:7" ht="30" hidden="1" customHeight="1" x14ac:dyDescent="0.25">
      <c r="A719" s="60" t="s">
        <v>198</v>
      </c>
      <c r="B719" s="36" t="s">
        <v>15</v>
      </c>
      <c r="C719" s="65" t="s">
        <v>199</v>
      </c>
      <c r="D719" s="61" t="s">
        <v>1060</v>
      </c>
      <c r="E719" s="17" t="s">
        <v>99</v>
      </c>
      <c r="F719" s="67">
        <v>2824.65</v>
      </c>
      <c r="G719" s="21">
        <v>4.5</v>
      </c>
    </row>
    <row r="720" spans="1:7" ht="30" hidden="1" customHeight="1" x14ac:dyDescent="0.25">
      <c r="A720" s="60" t="s">
        <v>819</v>
      </c>
      <c r="B720" s="36" t="s">
        <v>15</v>
      </c>
      <c r="C720" s="65" t="s">
        <v>1064</v>
      </c>
      <c r="D720" s="61" t="s">
        <v>1060</v>
      </c>
      <c r="E720" s="17" t="s">
        <v>99</v>
      </c>
      <c r="F720" s="67">
        <v>2824.65</v>
      </c>
      <c r="G720" s="21">
        <v>4.5</v>
      </c>
    </row>
    <row r="721" spans="1:7" ht="30" hidden="1" customHeight="1" x14ac:dyDescent="0.25">
      <c r="A721" s="60" t="s">
        <v>655</v>
      </c>
      <c r="B721" s="36" t="s">
        <v>15</v>
      </c>
      <c r="C721" s="65" t="s">
        <v>203</v>
      </c>
      <c r="D721" s="61" t="s">
        <v>1060</v>
      </c>
      <c r="E721" s="17" t="s">
        <v>99</v>
      </c>
      <c r="F721" s="67">
        <v>2824.65</v>
      </c>
      <c r="G721" s="21">
        <v>4.5</v>
      </c>
    </row>
    <row r="722" spans="1:7" ht="30" hidden="1" customHeight="1" x14ac:dyDescent="0.25">
      <c r="A722" s="60" t="s">
        <v>825</v>
      </c>
      <c r="B722" s="36" t="s">
        <v>15</v>
      </c>
      <c r="C722" s="65" t="s">
        <v>826</v>
      </c>
      <c r="D722" s="61" t="s">
        <v>1060</v>
      </c>
      <c r="E722" s="17" t="s">
        <v>99</v>
      </c>
      <c r="F722" s="67">
        <v>2824.65</v>
      </c>
      <c r="G722" s="21">
        <v>4.5</v>
      </c>
    </row>
    <row r="723" spans="1:7" ht="30" hidden="1" customHeight="1" x14ac:dyDescent="0.25">
      <c r="A723" s="60" t="s">
        <v>689</v>
      </c>
      <c r="B723" s="36" t="s">
        <v>15</v>
      </c>
      <c r="C723" s="75" t="s">
        <v>219</v>
      </c>
      <c r="D723" s="61" t="s">
        <v>1060</v>
      </c>
      <c r="E723" s="17" t="s">
        <v>99</v>
      </c>
      <c r="F723" s="67">
        <v>2824.65</v>
      </c>
      <c r="G723" s="21">
        <v>4.5</v>
      </c>
    </row>
    <row r="724" spans="1:7" ht="30" hidden="1" customHeight="1" x14ac:dyDescent="0.25">
      <c r="A724" s="60" t="s">
        <v>90</v>
      </c>
      <c r="B724" s="36" t="s">
        <v>15</v>
      </c>
      <c r="C724" s="65" t="s">
        <v>91</v>
      </c>
      <c r="D724" s="61" t="s">
        <v>1060</v>
      </c>
      <c r="E724" s="17" t="s">
        <v>99</v>
      </c>
      <c r="F724" s="67">
        <v>2824.65</v>
      </c>
      <c r="G724" s="21">
        <v>4.5</v>
      </c>
    </row>
    <row r="725" spans="1:7" ht="30" hidden="1" customHeight="1" x14ac:dyDescent="0.25">
      <c r="A725" s="60" t="s">
        <v>228</v>
      </c>
      <c r="B725" s="36" t="s">
        <v>12</v>
      </c>
      <c r="C725" s="36" t="s">
        <v>229</v>
      </c>
      <c r="D725" s="61" t="s">
        <v>1060</v>
      </c>
      <c r="E725" s="17" t="s">
        <v>99</v>
      </c>
      <c r="F725" s="67">
        <v>2824.65</v>
      </c>
      <c r="G725" s="21">
        <v>4.5</v>
      </c>
    </row>
    <row r="726" spans="1:7" ht="30" hidden="1" customHeight="1" x14ac:dyDescent="0.25">
      <c r="A726" s="60" t="s">
        <v>590</v>
      </c>
      <c r="B726" s="36" t="s">
        <v>15</v>
      </c>
      <c r="C726" s="65" t="s">
        <v>591</v>
      </c>
      <c r="D726" s="61" t="s">
        <v>1060</v>
      </c>
      <c r="E726" s="17" t="s">
        <v>99</v>
      </c>
      <c r="F726" s="67">
        <v>2824.65</v>
      </c>
      <c r="G726" s="21">
        <v>4.5</v>
      </c>
    </row>
    <row r="727" spans="1:7" ht="30" hidden="1" customHeight="1" x14ac:dyDescent="0.25">
      <c r="A727" s="60" t="s">
        <v>529</v>
      </c>
      <c r="B727" s="36" t="s">
        <v>15</v>
      </c>
      <c r="C727" s="65" t="s">
        <v>530</v>
      </c>
      <c r="D727" s="61" t="s">
        <v>1060</v>
      </c>
      <c r="E727" s="17" t="s">
        <v>99</v>
      </c>
      <c r="F727" s="67">
        <v>2824.65</v>
      </c>
      <c r="G727" s="21">
        <v>4.5</v>
      </c>
    </row>
    <row r="728" spans="1:7" ht="30" hidden="1" customHeight="1" x14ac:dyDescent="0.25">
      <c r="A728" s="60" t="s">
        <v>1065</v>
      </c>
      <c r="B728" s="36" t="s">
        <v>15</v>
      </c>
      <c r="C728" s="65" t="s">
        <v>1066</v>
      </c>
      <c r="D728" s="61" t="s">
        <v>1060</v>
      </c>
      <c r="E728" s="17" t="s">
        <v>99</v>
      </c>
      <c r="F728" s="67">
        <v>2824.65</v>
      </c>
      <c r="G728" s="21">
        <v>4.5</v>
      </c>
    </row>
    <row r="729" spans="1:7" ht="30" hidden="1" customHeight="1" x14ac:dyDescent="0.25">
      <c r="A729" s="60" t="s">
        <v>134</v>
      </c>
      <c r="B729" s="36" t="s">
        <v>15</v>
      </c>
      <c r="C729" s="65" t="s">
        <v>135</v>
      </c>
      <c r="D729" s="61" t="s">
        <v>1060</v>
      </c>
      <c r="E729" s="17" t="s">
        <v>99</v>
      </c>
      <c r="F729" s="67">
        <v>2824.65</v>
      </c>
      <c r="G729" s="21">
        <v>4.5</v>
      </c>
    </row>
    <row r="730" spans="1:7" ht="30" hidden="1" customHeight="1" x14ac:dyDescent="0.25">
      <c r="A730" s="60" t="s">
        <v>1067</v>
      </c>
      <c r="B730" s="36" t="s">
        <v>15</v>
      </c>
      <c r="C730" s="65" t="s">
        <v>1068</v>
      </c>
      <c r="D730" s="61" t="s">
        <v>1060</v>
      </c>
      <c r="E730" s="17" t="s">
        <v>99</v>
      </c>
      <c r="F730" s="67">
        <v>2824.65</v>
      </c>
      <c r="G730" s="21">
        <v>4.5</v>
      </c>
    </row>
    <row r="731" spans="1:7" ht="30" hidden="1" customHeight="1" x14ac:dyDescent="0.25">
      <c r="A731" s="60" t="s">
        <v>934</v>
      </c>
      <c r="B731" s="36" t="s">
        <v>15</v>
      </c>
      <c r="C731" s="65" t="s">
        <v>935</v>
      </c>
      <c r="D731" s="61" t="s">
        <v>1060</v>
      </c>
      <c r="E731" s="17" t="s">
        <v>99</v>
      </c>
      <c r="F731" s="67">
        <v>2824.65</v>
      </c>
      <c r="G731" s="21">
        <v>4.5</v>
      </c>
    </row>
    <row r="732" spans="1:7" ht="30" hidden="1" customHeight="1" x14ac:dyDescent="0.25">
      <c r="A732" s="60" t="s">
        <v>266</v>
      </c>
      <c r="B732" s="36" t="s">
        <v>15</v>
      </c>
      <c r="C732" s="65" t="s">
        <v>267</v>
      </c>
      <c r="D732" s="61" t="s">
        <v>1060</v>
      </c>
      <c r="E732" s="17" t="s">
        <v>99</v>
      </c>
      <c r="F732" s="67">
        <v>2824.65</v>
      </c>
      <c r="G732" s="21">
        <v>4.5</v>
      </c>
    </row>
    <row r="733" spans="1:7" ht="30" hidden="1" customHeight="1" x14ac:dyDescent="0.25">
      <c r="A733" s="60" t="s">
        <v>1069</v>
      </c>
      <c r="B733" s="36" t="s">
        <v>15</v>
      </c>
      <c r="C733" s="65" t="s">
        <v>1070</v>
      </c>
      <c r="D733" s="61" t="s">
        <v>1060</v>
      </c>
      <c r="E733" s="17" t="s">
        <v>99</v>
      </c>
      <c r="F733" s="67">
        <v>2824.65</v>
      </c>
      <c r="G733" s="21">
        <v>4.5</v>
      </c>
    </row>
    <row r="734" spans="1:7" ht="30" hidden="1" customHeight="1" x14ac:dyDescent="0.25">
      <c r="A734" s="60" t="s">
        <v>1071</v>
      </c>
      <c r="B734" s="36" t="s">
        <v>12</v>
      </c>
      <c r="C734" s="65" t="s">
        <v>1072</v>
      </c>
      <c r="D734" s="61" t="s">
        <v>1060</v>
      </c>
      <c r="E734" s="17" t="s">
        <v>99</v>
      </c>
      <c r="F734" s="67">
        <v>2824.65</v>
      </c>
      <c r="G734" s="21">
        <v>4.5</v>
      </c>
    </row>
    <row r="735" spans="1:7" ht="30" hidden="1" customHeight="1" x14ac:dyDescent="0.25">
      <c r="A735" s="60" t="s">
        <v>1073</v>
      </c>
      <c r="B735" s="36" t="s">
        <v>15</v>
      </c>
      <c r="C735" s="65" t="s">
        <v>486</v>
      </c>
      <c r="D735" s="61" t="s">
        <v>1060</v>
      </c>
      <c r="E735" s="17" t="s">
        <v>99</v>
      </c>
      <c r="F735" s="67">
        <v>2824.65</v>
      </c>
      <c r="G735" s="21">
        <v>4.5</v>
      </c>
    </row>
    <row r="736" spans="1:7" ht="30" hidden="1" customHeight="1" x14ac:dyDescent="0.25">
      <c r="A736" s="60" t="s">
        <v>239</v>
      </c>
      <c r="B736" s="36" t="s">
        <v>15</v>
      </c>
      <c r="C736" s="65" t="s">
        <v>1074</v>
      </c>
      <c r="D736" s="61" t="s">
        <v>1060</v>
      </c>
      <c r="E736" s="17" t="s">
        <v>99</v>
      </c>
      <c r="F736" s="67">
        <v>2824.65</v>
      </c>
      <c r="G736" s="21">
        <v>4.5</v>
      </c>
    </row>
    <row r="737" spans="1:7" ht="30" hidden="1" customHeight="1" x14ac:dyDescent="0.25">
      <c r="A737" s="60" t="s">
        <v>453</v>
      </c>
      <c r="B737" s="36" t="s">
        <v>15</v>
      </c>
      <c r="C737" s="65" t="s">
        <v>454</v>
      </c>
      <c r="D737" s="61" t="s">
        <v>1060</v>
      </c>
      <c r="E737" s="17" t="s">
        <v>99</v>
      </c>
      <c r="F737" s="67">
        <v>2824.65</v>
      </c>
      <c r="G737" s="21">
        <v>4.5</v>
      </c>
    </row>
    <row r="738" spans="1:7" ht="30" hidden="1" customHeight="1" x14ac:dyDescent="0.25">
      <c r="A738" s="60" t="s">
        <v>1075</v>
      </c>
      <c r="B738" s="36" t="s">
        <v>15</v>
      </c>
      <c r="C738" s="65" t="s">
        <v>1076</v>
      </c>
      <c r="D738" s="61" t="s">
        <v>1077</v>
      </c>
      <c r="E738" s="17" t="s">
        <v>1078</v>
      </c>
      <c r="F738" s="67">
        <v>2859.1</v>
      </c>
      <c r="G738" s="21">
        <v>6.5</v>
      </c>
    </row>
    <row r="739" spans="1:7" ht="30" hidden="1" customHeight="1" x14ac:dyDescent="0.25">
      <c r="A739" s="60" t="s">
        <v>1079</v>
      </c>
      <c r="B739" s="36" t="s">
        <v>7</v>
      </c>
      <c r="C739" s="65" t="s">
        <v>1080</v>
      </c>
      <c r="D739" s="61" t="s">
        <v>1081</v>
      </c>
      <c r="E739" s="17" t="s">
        <v>99</v>
      </c>
      <c r="F739" s="67">
        <v>1275.79</v>
      </c>
      <c r="G739" s="21">
        <v>2.5</v>
      </c>
    </row>
    <row r="740" spans="1:7" ht="30" hidden="1" customHeight="1" x14ac:dyDescent="0.25">
      <c r="A740" s="60" t="s">
        <v>1082</v>
      </c>
      <c r="B740" s="36" t="s">
        <v>15</v>
      </c>
      <c r="C740" s="65" t="s">
        <v>589</v>
      </c>
      <c r="D740" s="61" t="s">
        <v>1081</v>
      </c>
      <c r="E740" s="17" t="s">
        <v>99</v>
      </c>
      <c r="F740" s="67">
        <v>1275.79</v>
      </c>
      <c r="G740" s="21">
        <v>2.5</v>
      </c>
    </row>
    <row r="741" spans="1:7" ht="30" hidden="1" customHeight="1" x14ac:dyDescent="0.25">
      <c r="A741" s="60" t="s">
        <v>1083</v>
      </c>
      <c r="B741" s="36" t="s">
        <v>15</v>
      </c>
      <c r="C741" s="65" t="s">
        <v>1084</v>
      </c>
      <c r="D741" s="61" t="s">
        <v>1081</v>
      </c>
      <c r="E741" s="17" t="s">
        <v>99</v>
      </c>
      <c r="F741" s="67">
        <v>1275.79</v>
      </c>
      <c r="G741" s="21">
        <v>2.5</v>
      </c>
    </row>
    <row r="742" spans="1:7" ht="30" hidden="1" customHeight="1" x14ac:dyDescent="0.25">
      <c r="A742" s="78" t="s">
        <v>294</v>
      </c>
      <c r="B742" s="36" t="s">
        <v>15</v>
      </c>
      <c r="C742" s="79" t="s">
        <v>295</v>
      </c>
      <c r="D742" s="61" t="s">
        <v>1081</v>
      </c>
      <c r="E742" s="17" t="s">
        <v>99</v>
      </c>
      <c r="F742" s="67">
        <v>1275.79</v>
      </c>
      <c r="G742" s="21">
        <v>2.5</v>
      </c>
    </row>
    <row r="743" spans="1:7" ht="30" hidden="1" customHeight="1" x14ac:dyDescent="0.25">
      <c r="A743" s="60" t="s">
        <v>300</v>
      </c>
      <c r="B743" s="36" t="s">
        <v>15</v>
      </c>
      <c r="C743" s="65" t="s">
        <v>301</v>
      </c>
      <c r="D743" s="61" t="s">
        <v>1081</v>
      </c>
      <c r="E743" s="17" t="s">
        <v>99</v>
      </c>
      <c r="F743" s="67">
        <v>1275.79</v>
      </c>
      <c r="G743" s="21">
        <v>2.5</v>
      </c>
    </row>
    <row r="744" spans="1:7" ht="30" hidden="1" customHeight="1" x14ac:dyDescent="0.25">
      <c r="A744" s="60" t="s">
        <v>1085</v>
      </c>
      <c r="B744" s="36" t="s">
        <v>15</v>
      </c>
      <c r="C744" s="65" t="s">
        <v>1086</v>
      </c>
      <c r="D744" s="61" t="s">
        <v>1081</v>
      </c>
      <c r="E744" s="17" t="s">
        <v>99</v>
      </c>
      <c r="F744" s="67">
        <v>1275.79</v>
      </c>
      <c r="G744" s="21">
        <v>2.5</v>
      </c>
    </row>
    <row r="745" spans="1:7" ht="30" hidden="1" customHeight="1" x14ac:dyDescent="0.25">
      <c r="A745" s="60" t="s">
        <v>1087</v>
      </c>
      <c r="B745" s="36" t="s">
        <v>15</v>
      </c>
      <c r="C745" s="65" t="s">
        <v>1088</v>
      </c>
      <c r="D745" s="61" t="s">
        <v>1081</v>
      </c>
      <c r="E745" s="17" t="s">
        <v>99</v>
      </c>
      <c r="F745" s="67">
        <v>1275.79</v>
      </c>
      <c r="G745" s="21">
        <v>2.5</v>
      </c>
    </row>
    <row r="746" spans="1:7" ht="30" hidden="1" customHeight="1" x14ac:dyDescent="0.25">
      <c r="A746" s="60" t="s">
        <v>298</v>
      </c>
      <c r="B746" s="36" t="s">
        <v>15</v>
      </c>
      <c r="C746" s="65" t="s">
        <v>299</v>
      </c>
      <c r="D746" s="61" t="s">
        <v>1081</v>
      </c>
      <c r="E746" s="17" t="s">
        <v>99</v>
      </c>
      <c r="F746" s="67">
        <v>1275.79</v>
      </c>
      <c r="G746" s="21">
        <v>2.5</v>
      </c>
    </row>
    <row r="747" spans="1:7" ht="30" hidden="1" customHeight="1" x14ac:dyDescent="0.25">
      <c r="A747" s="60" t="s">
        <v>1089</v>
      </c>
      <c r="B747" s="36" t="s">
        <v>15</v>
      </c>
      <c r="C747" s="65" t="s">
        <v>1090</v>
      </c>
      <c r="D747" s="61" t="s">
        <v>1081</v>
      </c>
      <c r="E747" s="17" t="s">
        <v>99</v>
      </c>
      <c r="F747" s="67">
        <v>1275.79</v>
      </c>
      <c r="G747" s="21">
        <v>2.5</v>
      </c>
    </row>
    <row r="748" spans="1:7" ht="30" hidden="1" customHeight="1" x14ac:dyDescent="0.25">
      <c r="A748" s="60" t="s">
        <v>1091</v>
      </c>
      <c r="B748" s="36" t="s">
        <v>15</v>
      </c>
      <c r="C748" s="65" t="s">
        <v>1092</v>
      </c>
      <c r="D748" s="61" t="s">
        <v>1081</v>
      </c>
      <c r="E748" s="17" t="s">
        <v>99</v>
      </c>
      <c r="F748" s="67">
        <v>1275.79</v>
      </c>
      <c r="G748" s="21">
        <v>2.5</v>
      </c>
    </row>
    <row r="749" spans="1:7" ht="30" hidden="1" customHeight="1" x14ac:dyDescent="0.25">
      <c r="A749" s="60" t="s">
        <v>1093</v>
      </c>
      <c r="B749" s="36" t="s">
        <v>15</v>
      </c>
      <c r="C749" s="65" t="s">
        <v>1094</v>
      </c>
      <c r="D749" s="61" t="s">
        <v>1081</v>
      </c>
      <c r="E749" s="17" t="s">
        <v>99</v>
      </c>
      <c r="F749" s="67">
        <v>1275.79</v>
      </c>
      <c r="G749" s="21">
        <v>2.5</v>
      </c>
    </row>
    <row r="750" spans="1:7" ht="30" hidden="1" customHeight="1" x14ac:dyDescent="0.25">
      <c r="A750" s="60" t="s">
        <v>1095</v>
      </c>
      <c r="B750" s="36" t="s">
        <v>15</v>
      </c>
      <c r="C750" s="65" t="s">
        <v>1096</v>
      </c>
      <c r="D750" s="61" t="s">
        <v>1081</v>
      </c>
      <c r="E750" s="17" t="s">
        <v>99</v>
      </c>
      <c r="F750" s="67">
        <v>1275.79</v>
      </c>
      <c r="G750" s="21">
        <v>2.5</v>
      </c>
    </row>
    <row r="751" spans="1:7" ht="30" hidden="1" customHeight="1" x14ac:dyDescent="0.25">
      <c r="A751" s="60" t="s">
        <v>1097</v>
      </c>
      <c r="B751" s="36" t="s">
        <v>15</v>
      </c>
      <c r="C751" s="65" t="s">
        <v>1098</v>
      </c>
      <c r="D751" s="61" t="s">
        <v>1081</v>
      </c>
      <c r="E751" s="17" t="s">
        <v>99</v>
      </c>
      <c r="F751" s="67">
        <v>1275.79</v>
      </c>
      <c r="G751" s="21">
        <v>2.5</v>
      </c>
    </row>
    <row r="752" spans="1:7" ht="30" hidden="1" customHeight="1" x14ac:dyDescent="0.25">
      <c r="A752" s="60" t="s">
        <v>1099</v>
      </c>
      <c r="B752" s="36" t="s">
        <v>15</v>
      </c>
      <c r="C752" s="65" t="s">
        <v>1100</v>
      </c>
      <c r="D752" s="61" t="s">
        <v>1081</v>
      </c>
      <c r="E752" s="17" t="s">
        <v>99</v>
      </c>
      <c r="F752" s="67">
        <v>1275.79</v>
      </c>
      <c r="G752" s="21">
        <v>2.5</v>
      </c>
    </row>
    <row r="753" spans="1:7" ht="30" hidden="1" customHeight="1" x14ac:dyDescent="0.25">
      <c r="A753" s="60" t="s">
        <v>1101</v>
      </c>
      <c r="B753" s="36" t="s">
        <v>15</v>
      </c>
      <c r="C753" s="65" t="s">
        <v>1102</v>
      </c>
      <c r="D753" s="61" t="s">
        <v>1081</v>
      </c>
      <c r="E753" s="17" t="s">
        <v>99</v>
      </c>
      <c r="F753" s="67">
        <v>1275.79</v>
      </c>
      <c r="G753" s="21">
        <v>2.5</v>
      </c>
    </row>
    <row r="754" spans="1:7" ht="30" hidden="1" customHeight="1" x14ac:dyDescent="0.25">
      <c r="A754" s="60" t="s">
        <v>883</v>
      </c>
      <c r="B754" s="36" t="s">
        <v>15</v>
      </c>
      <c r="C754" s="65" t="s">
        <v>884</v>
      </c>
      <c r="D754" s="61" t="s">
        <v>1081</v>
      </c>
      <c r="E754" s="17" t="s">
        <v>99</v>
      </c>
      <c r="F754" s="67">
        <v>1275.79</v>
      </c>
      <c r="G754" s="21">
        <v>2.5</v>
      </c>
    </row>
    <row r="755" spans="1:7" ht="30" hidden="1" customHeight="1" x14ac:dyDescent="0.25">
      <c r="A755" s="60" t="s">
        <v>1103</v>
      </c>
      <c r="B755" s="36" t="s">
        <v>12</v>
      </c>
      <c r="C755" s="65" t="s">
        <v>1104</v>
      </c>
      <c r="D755" s="61" t="s">
        <v>1081</v>
      </c>
      <c r="E755" s="17" t="s">
        <v>99</v>
      </c>
      <c r="F755" s="67">
        <v>1275.79</v>
      </c>
      <c r="G755" s="21">
        <v>2.5</v>
      </c>
    </row>
    <row r="756" spans="1:7" ht="30" hidden="1" customHeight="1" x14ac:dyDescent="0.25">
      <c r="A756" s="60" t="s">
        <v>1105</v>
      </c>
      <c r="B756" s="36" t="s">
        <v>15</v>
      </c>
      <c r="C756" s="65" t="s">
        <v>1106</v>
      </c>
      <c r="D756" s="61" t="s">
        <v>1081</v>
      </c>
      <c r="E756" s="17" t="s">
        <v>99</v>
      </c>
      <c r="F756" s="67">
        <v>1275.79</v>
      </c>
      <c r="G756" s="21">
        <v>2.5</v>
      </c>
    </row>
    <row r="757" spans="1:7" ht="30" hidden="1" customHeight="1" x14ac:dyDescent="0.25">
      <c r="A757" s="60" t="s">
        <v>42</v>
      </c>
      <c r="B757" s="36" t="s">
        <v>38</v>
      </c>
      <c r="C757" s="65" t="s">
        <v>43</v>
      </c>
      <c r="D757" s="61" t="s">
        <v>1107</v>
      </c>
      <c r="E757" s="17" t="s">
        <v>41</v>
      </c>
      <c r="F757" s="67">
        <v>606.26</v>
      </c>
      <c r="G757" s="21">
        <v>1.5</v>
      </c>
    </row>
    <row r="758" spans="1:7" ht="30" hidden="1" customHeight="1" x14ac:dyDescent="0.25">
      <c r="A758" s="60" t="s">
        <v>161</v>
      </c>
      <c r="B758" s="36" t="s">
        <v>38</v>
      </c>
      <c r="C758" s="65" t="s">
        <v>162</v>
      </c>
      <c r="D758" s="61" t="s">
        <v>1107</v>
      </c>
      <c r="E758" s="17" t="s">
        <v>41</v>
      </c>
      <c r="F758" s="67">
        <v>606.26</v>
      </c>
      <c r="G758" s="21">
        <v>1.5</v>
      </c>
    </row>
    <row r="759" spans="1:7" ht="30" hidden="1" customHeight="1" x14ac:dyDescent="0.25">
      <c r="A759" s="60" t="s">
        <v>340</v>
      </c>
      <c r="B759" s="36" t="s">
        <v>38</v>
      </c>
      <c r="C759" s="65" t="s">
        <v>341</v>
      </c>
      <c r="D759" s="61" t="s">
        <v>1107</v>
      </c>
      <c r="E759" s="17" t="s">
        <v>41</v>
      </c>
      <c r="F759" s="67">
        <v>606.26</v>
      </c>
      <c r="G759" s="21">
        <v>1.5</v>
      </c>
    </row>
    <row r="760" spans="1:7" ht="30" hidden="1" customHeight="1" x14ac:dyDescent="0.25">
      <c r="A760" s="60" t="s">
        <v>572</v>
      </c>
      <c r="B760" s="36" t="s">
        <v>15</v>
      </c>
      <c r="C760" s="65" t="s">
        <v>573</v>
      </c>
      <c r="D760" s="61" t="s">
        <v>1081</v>
      </c>
      <c r="E760" s="17" t="s">
        <v>99</v>
      </c>
      <c r="F760" s="67">
        <v>1275.79</v>
      </c>
      <c r="G760" s="21">
        <v>2.5</v>
      </c>
    </row>
    <row r="761" spans="1:7" ht="30" hidden="1" customHeight="1" x14ac:dyDescent="0.25">
      <c r="A761" s="60" t="s">
        <v>1108</v>
      </c>
      <c r="B761" s="36" t="s">
        <v>15</v>
      </c>
      <c r="C761" s="65" t="s">
        <v>1109</v>
      </c>
      <c r="D761" s="61" t="s">
        <v>1081</v>
      </c>
      <c r="E761" s="17" t="s">
        <v>99</v>
      </c>
      <c r="F761" s="67">
        <v>1275.79</v>
      </c>
      <c r="G761" s="21">
        <v>2.5</v>
      </c>
    </row>
    <row r="762" spans="1:7" ht="30" hidden="1" customHeight="1" x14ac:dyDescent="0.25">
      <c r="A762" s="60" t="s">
        <v>1110</v>
      </c>
      <c r="B762" s="36" t="s">
        <v>15</v>
      </c>
      <c r="C762" s="65" t="s">
        <v>1111</v>
      </c>
      <c r="D762" s="61" t="s">
        <v>1081</v>
      </c>
      <c r="E762" s="17" t="s">
        <v>99</v>
      </c>
      <c r="F762" s="67">
        <v>1275.79</v>
      </c>
      <c r="G762" s="21">
        <v>2.5</v>
      </c>
    </row>
    <row r="763" spans="1:7" ht="30" customHeight="1" x14ac:dyDescent="0.25">
      <c r="A763" s="60" t="s">
        <v>1112</v>
      </c>
      <c r="B763" s="36" t="s">
        <v>15</v>
      </c>
      <c r="C763" s="65" t="s">
        <v>1113</v>
      </c>
      <c r="D763" s="61" t="s">
        <v>1114</v>
      </c>
      <c r="E763" s="17" t="s">
        <v>83</v>
      </c>
      <c r="F763" s="67">
        <v>3494.21</v>
      </c>
      <c r="G763" s="21">
        <v>6.5</v>
      </c>
    </row>
    <row r="764" spans="1:7" ht="30" hidden="1" customHeight="1" x14ac:dyDescent="0.25">
      <c r="A764" s="60" t="s">
        <v>734</v>
      </c>
      <c r="B764" s="36" t="s">
        <v>15</v>
      </c>
      <c r="C764" s="65" t="s">
        <v>735</v>
      </c>
      <c r="D764" s="61" t="s">
        <v>1115</v>
      </c>
      <c r="E764" s="17" t="s">
        <v>83</v>
      </c>
      <c r="F764" s="67">
        <v>2385</v>
      </c>
      <c r="G764" s="21">
        <v>4.5</v>
      </c>
    </row>
    <row r="765" spans="1:7" ht="30" hidden="1" customHeight="1" x14ac:dyDescent="0.25">
      <c r="A765" s="60" t="s">
        <v>737</v>
      </c>
      <c r="B765" s="36" t="s">
        <v>15</v>
      </c>
      <c r="C765" s="65" t="s">
        <v>738</v>
      </c>
      <c r="D765" s="61" t="s">
        <v>1115</v>
      </c>
      <c r="E765" s="17" t="s">
        <v>83</v>
      </c>
      <c r="F765" s="67">
        <v>2385</v>
      </c>
      <c r="G765" s="21">
        <v>4.5</v>
      </c>
    </row>
    <row r="766" spans="1:7" ht="30" hidden="1" customHeight="1" x14ac:dyDescent="0.25">
      <c r="A766" s="60" t="s">
        <v>909</v>
      </c>
      <c r="B766" s="36" t="s">
        <v>15</v>
      </c>
      <c r="C766" s="65" t="s">
        <v>910</v>
      </c>
      <c r="D766" s="61" t="s">
        <v>1115</v>
      </c>
      <c r="E766" s="17" t="s">
        <v>83</v>
      </c>
      <c r="F766" s="67">
        <v>2385</v>
      </c>
      <c r="G766" s="21">
        <v>4.5</v>
      </c>
    </row>
    <row r="767" spans="1:7" ht="30" hidden="1" customHeight="1" x14ac:dyDescent="0.25">
      <c r="A767" s="60" t="s">
        <v>1116</v>
      </c>
      <c r="B767" s="36" t="s">
        <v>7</v>
      </c>
      <c r="C767" s="65" t="s">
        <v>900</v>
      </c>
      <c r="D767" s="61" t="s">
        <v>1117</v>
      </c>
      <c r="E767" s="17" t="s">
        <v>902</v>
      </c>
      <c r="F767" s="67">
        <v>752.82</v>
      </c>
      <c r="G767" s="21"/>
    </row>
    <row r="768" spans="1:7" ht="30" hidden="1" customHeight="1" x14ac:dyDescent="0.25">
      <c r="A768" s="60" t="s">
        <v>1112</v>
      </c>
      <c r="B768" s="36" t="s">
        <v>15</v>
      </c>
      <c r="C768" s="65" t="s">
        <v>1113</v>
      </c>
      <c r="D768" s="61" t="s">
        <v>1117</v>
      </c>
      <c r="E768" s="17" t="s">
        <v>902</v>
      </c>
      <c r="F768" s="67">
        <v>752.82</v>
      </c>
      <c r="G768" s="21"/>
    </row>
    <row r="769" spans="1:7" ht="30" hidden="1" customHeight="1" x14ac:dyDescent="0.25">
      <c r="A769" s="60" t="s">
        <v>1118</v>
      </c>
      <c r="B769" s="36" t="s">
        <v>15</v>
      </c>
      <c r="C769" s="65" t="s">
        <v>1119</v>
      </c>
      <c r="D769" s="61" t="s">
        <v>1117</v>
      </c>
      <c r="E769" s="17" t="s">
        <v>902</v>
      </c>
      <c r="F769" s="67">
        <v>752.82</v>
      </c>
      <c r="G769" s="21"/>
    </row>
    <row r="770" spans="1:7" ht="30" hidden="1" customHeight="1" x14ac:dyDescent="0.25">
      <c r="A770" s="60" t="s">
        <v>451</v>
      </c>
      <c r="B770" s="36" t="s">
        <v>15</v>
      </c>
      <c r="C770" s="65" t="s">
        <v>452</v>
      </c>
      <c r="D770" s="61" t="s">
        <v>1117</v>
      </c>
      <c r="E770" s="17" t="s">
        <v>902</v>
      </c>
      <c r="F770" s="67">
        <v>752.82</v>
      </c>
      <c r="G770" s="21"/>
    </row>
    <row r="771" spans="1:7" ht="30" hidden="1" customHeight="1" x14ac:dyDescent="0.25">
      <c r="A771" s="60" t="s">
        <v>254</v>
      </c>
      <c r="B771" s="36" t="s">
        <v>7</v>
      </c>
      <c r="C771" s="65" t="s">
        <v>255</v>
      </c>
      <c r="D771" s="61" t="s">
        <v>1120</v>
      </c>
      <c r="E771" s="17" t="s">
        <v>1015</v>
      </c>
      <c r="F771" s="67">
        <v>1275.79</v>
      </c>
      <c r="G771" s="21">
        <v>2.5</v>
      </c>
    </row>
    <row r="772" spans="1:7" ht="30" hidden="1" customHeight="1" x14ac:dyDescent="0.25">
      <c r="A772" s="60" t="s">
        <v>1121</v>
      </c>
      <c r="B772" s="36" t="s">
        <v>139</v>
      </c>
      <c r="C772" s="65" t="s">
        <v>1122</v>
      </c>
      <c r="D772" s="61" t="s">
        <v>1120</v>
      </c>
      <c r="E772" s="17" t="s">
        <v>1015</v>
      </c>
      <c r="F772" s="67">
        <v>1275.79</v>
      </c>
      <c r="G772" s="21">
        <v>2.5</v>
      </c>
    </row>
    <row r="773" spans="1:7" ht="30" hidden="1" customHeight="1" x14ac:dyDescent="0.25">
      <c r="A773" s="60" t="s">
        <v>261</v>
      </c>
      <c r="B773" s="36" t="s">
        <v>15</v>
      </c>
      <c r="C773" s="65" t="s">
        <v>262</v>
      </c>
      <c r="D773" s="61" t="s">
        <v>1120</v>
      </c>
      <c r="E773" s="17" t="s">
        <v>1015</v>
      </c>
      <c r="F773" s="67">
        <v>1275.79</v>
      </c>
      <c r="G773" s="21">
        <v>2.5</v>
      </c>
    </row>
    <row r="774" spans="1:7" ht="30" hidden="1" customHeight="1" x14ac:dyDescent="0.25">
      <c r="A774" s="60" t="s">
        <v>263</v>
      </c>
      <c r="B774" s="36" t="s">
        <v>15</v>
      </c>
      <c r="C774" s="65" t="s">
        <v>264</v>
      </c>
      <c r="D774" s="61" t="s">
        <v>1120</v>
      </c>
      <c r="E774" s="17" t="s">
        <v>1015</v>
      </c>
      <c r="F774" s="67">
        <v>1275.79</v>
      </c>
      <c r="G774" s="21">
        <v>2.5</v>
      </c>
    </row>
    <row r="775" spans="1:7" ht="30" hidden="1" customHeight="1" x14ac:dyDescent="0.25">
      <c r="A775" s="60" t="s">
        <v>1123</v>
      </c>
      <c r="B775" s="36" t="s">
        <v>15</v>
      </c>
      <c r="C775" s="65" t="s">
        <v>1124</v>
      </c>
      <c r="D775" s="61" t="s">
        <v>1120</v>
      </c>
      <c r="E775" s="17" t="s">
        <v>1015</v>
      </c>
      <c r="F775" s="67">
        <v>1275.79</v>
      </c>
      <c r="G775" s="21">
        <v>2.5</v>
      </c>
    </row>
    <row r="776" spans="1:7" ht="30" hidden="1" customHeight="1" x14ac:dyDescent="0.25">
      <c r="A776" s="60" t="s">
        <v>136</v>
      </c>
      <c r="B776" s="36" t="s">
        <v>15</v>
      </c>
      <c r="C776" s="65" t="s">
        <v>137</v>
      </c>
      <c r="D776" s="61" t="s">
        <v>1125</v>
      </c>
      <c r="E776" s="17" t="s">
        <v>99</v>
      </c>
      <c r="F776" s="67">
        <v>1583.32</v>
      </c>
      <c r="G776" s="21">
        <v>3.5</v>
      </c>
    </row>
    <row r="777" spans="1:7" ht="30" hidden="1" customHeight="1" x14ac:dyDescent="0.25">
      <c r="A777" s="60" t="s">
        <v>344</v>
      </c>
      <c r="B777" s="36" t="s">
        <v>7</v>
      </c>
      <c r="C777" s="65" t="s">
        <v>345</v>
      </c>
      <c r="D777" s="61" t="s">
        <v>1126</v>
      </c>
      <c r="E777" s="17" t="s">
        <v>41</v>
      </c>
      <c r="F777" s="67">
        <v>899.37</v>
      </c>
      <c r="G777" s="21">
        <v>1.5</v>
      </c>
    </row>
    <row r="778" spans="1:7" ht="30" hidden="1" customHeight="1" x14ac:dyDescent="0.25">
      <c r="A778" s="60" t="s">
        <v>37</v>
      </c>
      <c r="B778" s="36" t="s">
        <v>38</v>
      </c>
      <c r="C778" s="65" t="s">
        <v>39</v>
      </c>
      <c r="D778" s="61" t="s">
        <v>1127</v>
      </c>
      <c r="E778" s="17" t="s">
        <v>41</v>
      </c>
      <c r="F778" s="67">
        <v>899.37</v>
      </c>
      <c r="G778" s="21">
        <v>1.5</v>
      </c>
    </row>
    <row r="779" spans="1:7" ht="30" hidden="1" customHeight="1" x14ac:dyDescent="0.25">
      <c r="A779" s="60" t="s">
        <v>347</v>
      </c>
      <c r="B779" s="36" t="s">
        <v>15</v>
      </c>
      <c r="C779" s="65" t="s">
        <v>348</v>
      </c>
      <c r="D779" s="61" t="s">
        <v>1128</v>
      </c>
      <c r="E779" s="17" t="s">
        <v>41</v>
      </c>
      <c r="F779" s="67">
        <v>899.37</v>
      </c>
      <c r="G779" s="21">
        <v>1.5</v>
      </c>
    </row>
    <row r="780" spans="1:7" ht="30" hidden="1" customHeight="1" x14ac:dyDescent="0.25">
      <c r="A780" s="60" t="s">
        <v>1023</v>
      </c>
      <c r="B780" s="36" t="s">
        <v>38</v>
      </c>
      <c r="C780" s="65" t="s">
        <v>47</v>
      </c>
      <c r="D780" s="61" t="s">
        <v>1129</v>
      </c>
      <c r="E780" s="17" t="s">
        <v>41</v>
      </c>
      <c r="F780" s="67">
        <v>899.37</v>
      </c>
      <c r="G780" s="21">
        <v>1.5</v>
      </c>
    </row>
    <row r="781" spans="1:7" ht="30" hidden="1" customHeight="1" x14ac:dyDescent="0.25">
      <c r="A781" s="60" t="s">
        <v>1130</v>
      </c>
      <c r="B781" s="36" t="s">
        <v>15</v>
      </c>
      <c r="C781" s="65" t="s">
        <v>1131</v>
      </c>
      <c r="D781" s="61" t="s">
        <v>1132</v>
      </c>
      <c r="E781" s="17" t="s">
        <v>99</v>
      </c>
      <c r="F781" s="67">
        <v>2907.97</v>
      </c>
      <c r="G781" s="21">
        <v>5.5</v>
      </c>
    </row>
    <row r="782" spans="1:7" ht="30" hidden="1" customHeight="1" x14ac:dyDescent="0.25">
      <c r="A782" s="60" t="s">
        <v>1133</v>
      </c>
      <c r="B782" s="36" t="s">
        <v>15</v>
      </c>
      <c r="C782" s="65" t="s">
        <v>1134</v>
      </c>
      <c r="D782" s="61" t="s">
        <v>1132</v>
      </c>
      <c r="E782" s="17" t="s">
        <v>99</v>
      </c>
      <c r="F782" s="67">
        <v>2907.97</v>
      </c>
      <c r="G782" s="21">
        <v>5.5</v>
      </c>
    </row>
    <row r="783" spans="1:7" ht="30" hidden="1" customHeight="1" x14ac:dyDescent="0.25">
      <c r="A783" s="60" t="s">
        <v>1135</v>
      </c>
      <c r="B783" s="36" t="s">
        <v>15</v>
      </c>
      <c r="C783" s="65" t="s">
        <v>1136</v>
      </c>
      <c r="D783" s="61" t="s">
        <v>1132</v>
      </c>
      <c r="E783" s="17" t="s">
        <v>99</v>
      </c>
      <c r="F783" s="67">
        <v>2907.97</v>
      </c>
      <c r="G783" s="21">
        <v>5.5</v>
      </c>
    </row>
    <row r="784" spans="1:7" ht="30" hidden="1" customHeight="1" x14ac:dyDescent="0.25">
      <c r="A784" s="60" t="s">
        <v>1137</v>
      </c>
      <c r="B784" s="36" t="s">
        <v>15</v>
      </c>
      <c r="C784" s="65" t="s">
        <v>1138</v>
      </c>
      <c r="D784" s="61" t="s">
        <v>1132</v>
      </c>
      <c r="E784" s="17" t="s">
        <v>99</v>
      </c>
      <c r="F784" s="67">
        <v>2907.97</v>
      </c>
      <c r="G784" s="21">
        <v>5.5</v>
      </c>
    </row>
    <row r="785" spans="1:7" ht="30" hidden="1" customHeight="1" x14ac:dyDescent="0.25">
      <c r="A785" s="60" t="s">
        <v>1139</v>
      </c>
      <c r="B785" s="36" t="s">
        <v>15</v>
      </c>
      <c r="C785" s="65" t="s">
        <v>1140</v>
      </c>
      <c r="D785" s="61" t="s">
        <v>1132</v>
      </c>
      <c r="E785" s="17" t="s">
        <v>99</v>
      </c>
      <c r="F785" s="67">
        <v>2907.97</v>
      </c>
      <c r="G785" s="21">
        <v>5.5</v>
      </c>
    </row>
    <row r="786" spans="1:7" ht="30" hidden="1" customHeight="1" x14ac:dyDescent="0.25">
      <c r="A786" s="60" t="s">
        <v>1141</v>
      </c>
      <c r="B786" s="36" t="s">
        <v>15</v>
      </c>
      <c r="C786" s="36" t="s">
        <v>1142</v>
      </c>
      <c r="D786" s="61" t="s">
        <v>1132</v>
      </c>
      <c r="E786" s="17" t="s">
        <v>99</v>
      </c>
      <c r="F786" s="67">
        <v>2907.97</v>
      </c>
      <c r="G786" s="21">
        <v>5.5</v>
      </c>
    </row>
    <row r="787" spans="1:7" ht="30" hidden="1" customHeight="1" x14ac:dyDescent="0.25">
      <c r="A787" s="60" t="s">
        <v>943</v>
      </c>
      <c r="B787" s="36" t="s">
        <v>7</v>
      </c>
      <c r="C787" s="36" t="s">
        <v>944</v>
      </c>
      <c r="D787" s="18" t="s">
        <v>1143</v>
      </c>
      <c r="E787" s="17" t="s">
        <v>1015</v>
      </c>
      <c r="F787" s="67">
        <v>1798.76</v>
      </c>
      <c r="G787" s="21">
        <v>3.5</v>
      </c>
    </row>
    <row r="788" spans="1:7" ht="30" hidden="1" customHeight="1" x14ac:dyDescent="0.25">
      <c r="A788" s="60" t="s">
        <v>650</v>
      </c>
      <c r="B788" s="36" t="s">
        <v>15</v>
      </c>
      <c r="C788" s="65" t="s">
        <v>651</v>
      </c>
      <c r="D788" s="18" t="s">
        <v>1143</v>
      </c>
      <c r="E788" s="17" t="s">
        <v>1015</v>
      </c>
      <c r="F788" s="67">
        <v>1798.76</v>
      </c>
      <c r="G788" s="21">
        <v>3.5</v>
      </c>
    </row>
    <row r="789" spans="1:7" ht="30" hidden="1" customHeight="1" x14ac:dyDescent="0.25">
      <c r="A789" s="60" t="s">
        <v>1144</v>
      </c>
      <c r="B789" s="36" t="s">
        <v>12</v>
      </c>
      <c r="C789" s="65" t="s">
        <v>1145</v>
      </c>
      <c r="D789" s="18" t="s">
        <v>1143</v>
      </c>
      <c r="E789" s="17" t="s">
        <v>1015</v>
      </c>
      <c r="F789" s="67">
        <v>1798.76</v>
      </c>
      <c r="G789" s="21">
        <v>3.5</v>
      </c>
    </row>
    <row r="790" spans="1:7" ht="30" hidden="1" customHeight="1" x14ac:dyDescent="0.25">
      <c r="A790" s="60" t="s">
        <v>1146</v>
      </c>
      <c r="B790" s="36" t="s">
        <v>12</v>
      </c>
      <c r="C790" s="65" t="s">
        <v>1147</v>
      </c>
      <c r="D790" s="18" t="s">
        <v>1143</v>
      </c>
      <c r="E790" s="17" t="s">
        <v>1015</v>
      </c>
      <c r="F790" s="67">
        <v>1798.76</v>
      </c>
      <c r="G790" s="21">
        <v>3.5</v>
      </c>
    </row>
    <row r="791" spans="1:7" ht="30" hidden="1" customHeight="1" x14ac:dyDescent="0.25">
      <c r="A791" s="60" t="s">
        <v>941</v>
      </c>
      <c r="B791" s="36" t="s">
        <v>15</v>
      </c>
      <c r="C791" s="65" t="s">
        <v>942</v>
      </c>
      <c r="D791" s="18" t="s">
        <v>1143</v>
      </c>
      <c r="E791" s="17" t="s">
        <v>1015</v>
      </c>
      <c r="F791" s="67">
        <v>1798.76</v>
      </c>
      <c r="G791" s="21">
        <v>3.5</v>
      </c>
    </row>
    <row r="792" spans="1:7" ht="30" hidden="1" customHeight="1" x14ac:dyDescent="0.25">
      <c r="A792" s="60" t="s">
        <v>1148</v>
      </c>
      <c r="B792" s="36" t="s">
        <v>15</v>
      </c>
      <c r="C792" s="65" t="s">
        <v>1149</v>
      </c>
      <c r="D792" s="18" t="s">
        <v>1143</v>
      </c>
      <c r="E792" s="17" t="s">
        <v>1015</v>
      </c>
      <c r="F792" s="67">
        <v>1798.76</v>
      </c>
      <c r="G792" s="21">
        <v>3.5</v>
      </c>
    </row>
    <row r="793" spans="1:7" ht="30" hidden="1" customHeight="1" x14ac:dyDescent="0.25">
      <c r="A793" s="60" t="s">
        <v>653</v>
      </c>
      <c r="B793" s="36" t="s">
        <v>15</v>
      </c>
      <c r="C793" s="65" t="s">
        <v>654</v>
      </c>
      <c r="D793" s="18" t="s">
        <v>1143</v>
      </c>
      <c r="E793" s="17" t="s">
        <v>1015</v>
      </c>
      <c r="F793" s="67">
        <v>1798.76</v>
      </c>
      <c r="G793" s="21">
        <v>3.5</v>
      </c>
    </row>
    <row r="794" spans="1:7" ht="30" hidden="1" customHeight="1" x14ac:dyDescent="0.25">
      <c r="A794" s="60" t="s">
        <v>1150</v>
      </c>
      <c r="B794" s="36" t="s">
        <v>15</v>
      </c>
      <c r="C794" s="65" t="s">
        <v>1151</v>
      </c>
      <c r="D794" s="18" t="s">
        <v>1143</v>
      </c>
      <c r="E794" s="17" t="s">
        <v>1015</v>
      </c>
      <c r="F794" s="67">
        <v>1798.76</v>
      </c>
      <c r="G794" s="21">
        <v>3.5</v>
      </c>
    </row>
    <row r="795" spans="1:7" ht="30" hidden="1" customHeight="1" x14ac:dyDescent="0.25">
      <c r="A795" s="60" t="s">
        <v>658</v>
      </c>
      <c r="B795" s="36" t="s">
        <v>15</v>
      </c>
      <c r="C795" s="65" t="s">
        <v>659</v>
      </c>
      <c r="D795" s="18" t="s">
        <v>1143</v>
      </c>
      <c r="E795" s="17" t="s">
        <v>1015</v>
      </c>
      <c r="F795" s="67">
        <v>1798.76</v>
      </c>
      <c r="G795" s="21">
        <v>3.5</v>
      </c>
    </row>
    <row r="796" spans="1:7" ht="30" hidden="1" customHeight="1" x14ac:dyDescent="0.25">
      <c r="A796" s="60" t="s">
        <v>1152</v>
      </c>
      <c r="B796" s="36" t="s">
        <v>15</v>
      </c>
      <c r="C796" s="65" t="s">
        <v>1153</v>
      </c>
      <c r="D796" s="18" t="s">
        <v>1143</v>
      </c>
      <c r="E796" s="17" t="s">
        <v>1015</v>
      </c>
      <c r="F796" s="67">
        <v>1798.76</v>
      </c>
      <c r="G796" s="21">
        <v>3.5</v>
      </c>
    </row>
    <row r="797" spans="1:7" ht="30" hidden="1" customHeight="1" x14ac:dyDescent="0.25">
      <c r="A797" s="60" t="s">
        <v>656</v>
      </c>
      <c r="B797" s="36" t="s">
        <v>15</v>
      </c>
      <c r="C797" s="65" t="s">
        <v>657</v>
      </c>
      <c r="D797" s="18" t="s">
        <v>1143</v>
      </c>
      <c r="E797" s="17" t="s">
        <v>1015</v>
      </c>
      <c r="F797" s="67">
        <v>1798.76</v>
      </c>
      <c r="G797" s="21">
        <v>3.5</v>
      </c>
    </row>
    <row r="798" spans="1:7" ht="30" hidden="1" customHeight="1" x14ac:dyDescent="0.25">
      <c r="A798" s="60" t="s">
        <v>1154</v>
      </c>
      <c r="B798" s="36" t="s">
        <v>15</v>
      </c>
      <c r="C798" s="65" t="s">
        <v>1155</v>
      </c>
      <c r="D798" s="61" t="s">
        <v>1156</v>
      </c>
      <c r="E798" s="17" t="s">
        <v>99</v>
      </c>
      <c r="F798" s="76">
        <v>1456.78</v>
      </c>
      <c r="G798" s="21">
        <v>3.5</v>
      </c>
    </row>
    <row r="799" spans="1:7" ht="30" hidden="1" customHeight="1" x14ac:dyDescent="0.25">
      <c r="A799" s="60" t="s">
        <v>397</v>
      </c>
      <c r="B799" s="36" t="s">
        <v>15</v>
      </c>
      <c r="C799" s="65" t="s">
        <v>398</v>
      </c>
      <c r="D799" s="61" t="s">
        <v>1156</v>
      </c>
      <c r="E799" s="17" t="s">
        <v>99</v>
      </c>
      <c r="F799" s="76">
        <v>1456.78</v>
      </c>
      <c r="G799" s="21">
        <v>3.5</v>
      </c>
    </row>
    <row r="800" spans="1:7" ht="30" hidden="1" customHeight="1" x14ac:dyDescent="0.25">
      <c r="A800" s="60" t="s">
        <v>1157</v>
      </c>
      <c r="B800" s="36" t="s">
        <v>15</v>
      </c>
      <c r="C800" s="65" t="s">
        <v>1158</v>
      </c>
      <c r="D800" s="61" t="s">
        <v>1156</v>
      </c>
      <c r="E800" s="17" t="s">
        <v>99</v>
      </c>
      <c r="F800" s="76">
        <v>1456.78</v>
      </c>
      <c r="G800" s="21">
        <v>3.5</v>
      </c>
    </row>
    <row r="801" spans="1:7" ht="30" hidden="1" customHeight="1" x14ac:dyDescent="0.25">
      <c r="A801" s="60" t="s">
        <v>403</v>
      </c>
      <c r="B801" s="36" t="s">
        <v>15</v>
      </c>
      <c r="C801" s="65" t="s">
        <v>404</v>
      </c>
      <c r="D801" s="61" t="s">
        <v>1156</v>
      </c>
      <c r="E801" s="17" t="s">
        <v>99</v>
      </c>
      <c r="F801" s="76">
        <v>1456.78</v>
      </c>
      <c r="G801" s="21">
        <v>3.5</v>
      </c>
    </row>
    <row r="802" spans="1:7" ht="30" hidden="1" customHeight="1" x14ac:dyDescent="0.25">
      <c r="A802" s="60" t="s">
        <v>411</v>
      </c>
      <c r="B802" s="36" t="s">
        <v>15</v>
      </c>
      <c r="C802" s="65" t="s">
        <v>412</v>
      </c>
      <c r="D802" s="61" t="s">
        <v>1156</v>
      </c>
      <c r="E802" s="17" t="s">
        <v>99</v>
      </c>
      <c r="F802" s="76">
        <v>1456.78</v>
      </c>
      <c r="G802" s="21">
        <v>3.5</v>
      </c>
    </row>
    <row r="803" spans="1:7" ht="30" hidden="1" customHeight="1" x14ac:dyDescent="0.25">
      <c r="A803" s="60" t="s">
        <v>389</v>
      </c>
      <c r="B803" s="36" t="s">
        <v>15</v>
      </c>
      <c r="C803" s="65" t="s">
        <v>390</v>
      </c>
      <c r="D803" s="61" t="s">
        <v>1156</v>
      </c>
      <c r="E803" s="17" t="s">
        <v>99</v>
      </c>
      <c r="F803" s="76">
        <v>1456.78</v>
      </c>
      <c r="G803" s="21">
        <v>3.5</v>
      </c>
    </row>
    <row r="804" spans="1:7" ht="30" hidden="1" customHeight="1" x14ac:dyDescent="0.25">
      <c r="A804" s="60" t="s">
        <v>705</v>
      </c>
      <c r="B804" s="36" t="s">
        <v>7</v>
      </c>
      <c r="C804" s="65" t="s">
        <v>706</v>
      </c>
      <c r="D804" s="61" t="s">
        <v>1159</v>
      </c>
      <c r="E804" s="17" t="s">
        <v>99</v>
      </c>
      <c r="F804" s="76">
        <v>1031.52</v>
      </c>
      <c r="G804" s="21">
        <v>2.5</v>
      </c>
    </row>
    <row r="805" spans="1:7" ht="30" hidden="1" customHeight="1" x14ac:dyDescent="0.25">
      <c r="A805" s="62" t="s">
        <v>688</v>
      </c>
      <c r="B805" s="36" t="s">
        <v>15</v>
      </c>
      <c r="C805" s="65" t="s">
        <v>201</v>
      </c>
      <c r="D805" s="61" t="s">
        <v>1159</v>
      </c>
      <c r="E805" s="17" t="s">
        <v>99</v>
      </c>
      <c r="F805" s="76">
        <v>1031.52</v>
      </c>
      <c r="G805" s="21">
        <v>2.5</v>
      </c>
    </row>
    <row r="806" spans="1:7" ht="30" hidden="1" customHeight="1" x14ac:dyDescent="0.25">
      <c r="A806" s="62" t="s">
        <v>689</v>
      </c>
      <c r="B806" s="36" t="s">
        <v>15</v>
      </c>
      <c r="C806" s="65" t="s">
        <v>219</v>
      </c>
      <c r="D806" s="61" t="s">
        <v>1159</v>
      </c>
      <c r="E806" s="17" t="s">
        <v>99</v>
      </c>
      <c r="F806" s="76">
        <v>1031.52</v>
      </c>
      <c r="G806" s="21">
        <v>2.5</v>
      </c>
    </row>
    <row r="807" spans="1:7" ht="30" hidden="1" customHeight="1" x14ac:dyDescent="0.25">
      <c r="A807" s="62" t="s">
        <v>524</v>
      </c>
      <c r="B807" s="36" t="s">
        <v>7</v>
      </c>
      <c r="C807" s="65" t="s">
        <v>525</v>
      </c>
      <c r="D807" s="61" t="s">
        <v>1160</v>
      </c>
      <c r="E807" s="17" t="s">
        <v>99</v>
      </c>
      <c r="F807" s="76">
        <v>899.37</v>
      </c>
      <c r="G807" s="21">
        <v>1.5</v>
      </c>
    </row>
    <row r="808" spans="1:7" ht="30" hidden="1" customHeight="1" x14ac:dyDescent="0.25">
      <c r="A808" s="62" t="s">
        <v>529</v>
      </c>
      <c r="B808" s="36" t="s">
        <v>15</v>
      </c>
      <c r="C808" s="65" t="s">
        <v>530</v>
      </c>
      <c r="D808" s="61" t="s">
        <v>1160</v>
      </c>
      <c r="E808" s="17" t="s">
        <v>99</v>
      </c>
      <c r="F808" s="76">
        <v>899.37</v>
      </c>
      <c r="G808" s="21">
        <v>1.5</v>
      </c>
    </row>
    <row r="809" spans="1:7" ht="30" hidden="1" customHeight="1" x14ac:dyDescent="0.25">
      <c r="A809" s="62" t="s">
        <v>1082</v>
      </c>
      <c r="B809" s="36" t="s">
        <v>15</v>
      </c>
      <c r="C809" s="65" t="s">
        <v>589</v>
      </c>
      <c r="D809" s="61" t="s">
        <v>1160</v>
      </c>
      <c r="E809" s="17" t="s">
        <v>99</v>
      </c>
      <c r="F809" s="76">
        <v>899.37</v>
      </c>
      <c r="G809" s="21">
        <v>1.5</v>
      </c>
    </row>
    <row r="810" spans="1:7" ht="30" hidden="1" customHeight="1" x14ac:dyDescent="0.25">
      <c r="A810" s="62" t="s">
        <v>1161</v>
      </c>
      <c r="B810" s="36" t="s">
        <v>15</v>
      </c>
      <c r="C810" s="65" t="s">
        <v>1162</v>
      </c>
      <c r="D810" s="61" t="s">
        <v>1160</v>
      </c>
      <c r="E810" s="17" t="s">
        <v>99</v>
      </c>
      <c r="F810" s="76">
        <v>899.37</v>
      </c>
      <c r="G810" s="21">
        <v>1.5</v>
      </c>
    </row>
    <row r="811" spans="1:7" ht="30" hidden="1" customHeight="1" x14ac:dyDescent="0.25">
      <c r="A811" s="62" t="s">
        <v>527</v>
      </c>
      <c r="B811" s="36" t="s">
        <v>15</v>
      </c>
      <c r="C811" s="65" t="s">
        <v>528</v>
      </c>
      <c r="D811" s="61" t="s">
        <v>1160</v>
      </c>
      <c r="E811" s="17" t="s">
        <v>99</v>
      </c>
      <c r="F811" s="76">
        <v>899.37</v>
      </c>
      <c r="G811" s="21">
        <v>1.5</v>
      </c>
    </row>
    <row r="812" spans="1:7" ht="30" hidden="1" customHeight="1" x14ac:dyDescent="0.25">
      <c r="A812" s="62" t="s">
        <v>1163</v>
      </c>
      <c r="B812" s="36" t="s">
        <v>15</v>
      </c>
      <c r="C812" s="65" t="s">
        <v>1164</v>
      </c>
      <c r="D812" s="61" t="s">
        <v>1160</v>
      </c>
      <c r="E812" s="17" t="s">
        <v>99</v>
      </c>
      <c r="F812" s="76">
        <v>899.37</v>
      </c>
      <c r="G812" s="21">
        <v>1.5</v>
      </c>
    </row>
    <row r="813" spans="1:7" ht="30" hidden="1" customHeight="1" x14ac:dyDescent="0.25">
      <c r="A813" s="62" t="s">
        <v>1116</v>
      </c>
      <c r="B813" s="36" t="s">
        <v>744</v>
      </c>
      <c r="C813" s="65" t="s">
        <v>900</v>
      </c>
      <c r="D813" s="61" t="s">
        <v>1165</v>
      </c>
      <c r="E813" s="17" t="s">
        <v>99</v>
      </c>
      <c r="F813" s="76">
        <v>752.82</v>
      </c>
      <c r="G813" s="21">
        <v>1.5</v>
      </c>
    </row>
    <row r="814" spans="1:7" ht="30" hidden="1" customHeight="1" x14ac:dyDescent="0.25">
      <c r="A814" s="62" t="s">
        <v>1112</v>
      </c>
      <c r="B814" s="36" t="s">
        <v>15</v>
      </c>
      <c r="C814" s="65" t="s">
        <v>1113</v>
      </c>
      <c r="D814" s="61" t="s">
        <v>1165</v>
      </c>
      <c r="E814" s="17" t="s">
        <v>99</v>
      </c>
      <c r="F814" s="76">
        <v>752.82</v>
      </c>
      <c r="G814" s="21">
        <v>1.5</v>
      </c>
    </row>
    <row r="815" spans="1:7" ht="30" hidden="1" customHeight="1" x14ac:dyDescent="0.25">
      <c r="A815" s="62" t="s">
        <v>1166</v>
      </c>
      <c r="B815" s="36" t="s">
        <v>15</v>
      </c>
      <c r="C815" s="65" t="s">
        <v>1167</v>
      </c>
      <c r="D815" s="61" t="s">
        <v>1165</v>
      </c>
      <c r="E815" s="17" t="s">
        <v>99</v>
      </c>
      <c r="F815" s="76">
        <v>752.82</v>
      </c>
      <c r="G815" s="21">
        <v>1.5</v>
      </c>
    </row>
    <row r="816" spans="1:7" ht="30" hidden="1" customHeight="1" x14ac:dyDescent="0.25">
      <c r="A816" s="62" t="s">
        <v>524</v>
      </c>
      <c r="B816" s="36" t="s">
        <v>7</v>
      </c>
      <c r="C816" s="65" t="s">
        <v>525</v>
      </c>
      <c r="D816" s="61" t="s">
        <v>1168</v>
      </c>
      <c r="E816" s="17" t="s">
        <v>99</v>
      </c>
      <c r="F816" s="76">
        <f>2824.65-620.67</f>
        <v>2203.98</v>
      </c>
      <c r="G816" s="21">
        <v>4.5</v>
      </c>
    </row>
    <row r="817" spans="1:7" ht="30" hidden="1" customHeight="1" x14ac:dyDescent="0.25">
      <c r="A817" s="62" t="s">
        <v>529</v>
      </c>
      <c r="B817" s="36" t="s">
        <v>15</v>
      </c>
      <c r="C817" s="65" t="s">
        <v>530</v>
      </c>
      <c r="D817" s="61" t="s">
        <v>1168</v>
      </c>
      <c r="E817" s="17" t="s">
        <v>99</v>
      </c>
      <c r="F817" s="76">
        <f>2824.65-620.67</f>
        <v>2203.98</v>
      </c>
      <c r="G817" s="21">
        <v>4.5</v>
      </c>
    </row>
    <row r="818" spans="1:7" ht="30" hidden="1" customHeight="1" x14ac:dyDescent="0.25">
      <c r="A818" s="62" t="s">
        <v>1082</v>
      </c>
      <c r="B818" s="36" t="s">
        <v>886</v>
      </c>
      <c r="C818" s="65" t="s">
        <v>589</v>
      </c>
      <c r="D818" s="61" t="s">
        <v>1168</v>
      </c>
      <c r="E818" s="17" t="s">
        <v>99</v>
      </c>
      <c r="F818" s="76">
        <f>2824.65-620.67</f>
        <v>2203.98</v>
      </c>
      <c r="G818" s="21">
        <v>4.5</v>
      </c>
    </row>
    <row r="819" spans="1:7" ht="30" hidden="1" customHeight="1" x14ac:dyDescent="0.25">
      <c r="A819" s="62" t="s">
        <v>994</v>
      </c>
      <c r="B819" s="36" t="s">
        <v>15</v>
      </c>
      <c r="C819" s="65" t="s">
        <v>205</v>
      </c>
      <c r="D819" s="61" t="s">
        <v>1169</v>
      </c>
      <c r="E819" s="17" t="s">
        <v>1056</v>
      </c>
      <c r="F819" s="76">
        <f>2517.13-2517.13</f>
        <v>0</v>
      </c>
      <c r="G819" s="21">
        <v>4.5</v>
      </c>
    </row>
    <row r="820" spans="1:7" ht="30" hidden="1" customHeight="1" x14ac:dyDescent="0.25">
      <c r="A820" s="62" t="s">
        <v>188</v>
      </c>
      <c r="B820" s="36" t="s">
        <v>15</v>
      </c>
      <c r="C820" s="65" t="s">
        <v>189</v>
      </c>
      <c r="D820" s="61" t="s">
        <v>1169</v>
      </c>
      <c r="E820" s="17" t="s">
        <v>1056</v>
      </c>
      <c r="F820" s="76">
        <f>2517.13-2517.13</f>
        <v>0</v>
      </c>
      <c r="G820" s="21">
        <v>4.5</v>
      </c>
    </row>
    <row r="821" spans="1:7" ht="30" hidden="1" customHeight="1" x14ac:dyDescent="0.25">
      <c r="A821" s="62" t="s">
        <v>190</v>
      </c>
      <c r="B821" s="36" t="s">
        <v>15</v>
      </c>
      <c r="C821" s="65" t="s">
        <v>191</v>
      </c>
      <c r="D821" s="61" t="s">
        <v>1169</v>
      </c>
      <c r="E821" s="17" t="s">
        <v>1056</v>
      </c>
      <c r="F821" s="76">
        <f>2517.13-2517.13</f>
        <v>0</v>
      </c>
      <c r="G821" s="21">
        <v>4.5</v>
      </c>
    </row>
    <row r="822" spans="1:7" ht="30" hidden="1" customHeight="1" x14ac:dyDescent="0.25">
      <c r="A822" s="62" t="s">
        <v>87</v>
      </c>
      <c r="B822" s="36" t="s">
        <v>7</v>
      </c>
      <c r="C822" s="65" t="s">
        <v>88</v>
      </c>
      <c r="D822" s="61" t="s">
        <v>1170</v>
      </c>
      <c r="E822" s="17" t="s">
        <v>1056</v>
      </c>
      <c r="F822" s="76">
        <f>899.37-899.37</f>
        <v>0</v>
      </c>
      <c r="G822" s="21">
        <v>1.5</v>
      </c>
    </row>
    <row r="823" spans="1:7" ht="30" hidden="1" customHeight="1" x14ac:dyDescent="0.25">
      <c r="A823" s="62" t="s">
        <v>208</v>
      </c>
      <c r="B823" s="36" t="s">
        <v>15</v>
      </c>
      <c r="C823" s="65" t="s">
        <v>209</v>
      </c>
      <c r="D823" s="61" t="s">
        <v>1170</v>
      </c>
      <c r="E823" s="17" t="s">
        <v>1056</v>
      </c>
      <c r="F823" s="76">
        <f>899.37-899.37</f>
        <v>0</v>
      </c>
      <c r="G823" s="21">
        <v>1.5</v>
      </c>
    </row>
    <row r="824" spans="1:7" ht="30" hidden="1" customHeight="1" x14ac:dyDescent="0.25">
      <c r="A824" s="62" t="s">
        <v>1116</v>
      </c>
      <c r="B824" s="36" t="s">
        <v>7</v>
      </c>
      <c r="C824" s="65" t="s">
        <v>900</v>
      </c>
      <c r="D824" s="61" t="s">
        <v>1171</v>
      </c>
      <c r="E824" s="17" t="s">
        <v>1172</v>
      </c>
      <c r="F824" s="76">
        <v>752.82</v>
      </c>
      <c r="G824" s="21">
        <v>1.5</v>
      </c>
    </row>
    <row r="825" spans="1:7" ht="30" hidden="1" customHeight="1" x14ac:dyDescent="0.25">
      <c r="A825" s="62" t="s">
        <v>1112</v>
      </c>
      <c r="B825" s="36" t="s">
        <v>15</v>
      </c>
      <c r="C825" s="65" t="s">
        <v>1113</v>
      </c>
      <c r="D825" s="61" t="s">
        <v>1171</v>
      </c>
      <c r="E825" s="17" t="s">
        <v>1172</v>
      </c>
      <c r="F825" s="76">
        <v>752.82</v>
      </c>
      <c r="G825" s="21">
        <v>1.5</v>
      </c>
    </row>
    <row r="826" spans="1:7" ht="30" hidden="1" customHeight="1" x14ac:dyDescent="0.25">
      <c r="A826" s="62" t="s">
        <v>883</v>
      </c>
      <c r="B826" s="36" t="s">
        <v>15</v>
      </c>
      <c r="C826" s="65" t="s">
        <v>884</v>
      </c>
      <c r="D826" s="61" t="s">
        <v>1171</v>
      </c>
      <c r="E826" s="17" t="s">
        <v>1172</v>
      </c>
      <c r="F826" s="76">
        <v>752.82</v>
      </c>
      <c r="G826" s="21">
        <v>1.5</v>
      </c>
    </row>
    <row r="827" spans="1:7" ht="30" hidden="1" customHeight="1" x14ac:dyDescent="0.25">
      <c r="A827" s="62" t="s">
        <v>194</v>
      </c>
      <c r="B827" s="36" t="s">
        <v>7</v>
      </c>
      <c r="C827" s="80" t="s">
        <v>1173</v>
      </c>
      <c r="D827" s="61" t="s">
        <v>1174</v>
      </c>
      <c r="E827" s="17" t="s">
        <v>1175</v>
      </c>
      <c r="F827" s="76">
        <v>0</v>
      </c>
      <c r="G827" s="21">
        <v>1.5</v>
      </c>
    </row>
    <row r="828" spans="1:7" ht="30" hidden="1" customHeight="1" x14ac:dyDescent="0.25">
      <c r="A828" s="62" t="s">
        <v>196</v>
      </c>
      <c r="B828" s="36" t="s">
        <v>7</v>
      </c>
      <c r="C828" s="65" t="s">
        <v>197</v>
      </c>
      <c r="D828" s="61" t="s">
        <v>1174</v>
      </c>
      <c r="E828" s="17" t="s">
        <v>1175</v>
      </c>
      <c r="F828" s="76">
        <v>0</v>
      </c>
      <c r="G828" s="21">
        <v>1.5</v>
      </c>
    </row>
    <row r="829" spans="1:7" ht="30" hidden="1" customHeight="1" x14ac:dyDescent="0.25">
      <c r="A829" s="60" t="s">
        <v>688</v>
      </c>
      <c r="B829" s="36" t="s">
        <v>15</v>
      </c>
      <c r="C829" s="36" t="s">
        <v>201</v>
      </c>
      <c r="D829" s="61" t="s">
        <v>1174</v>
      </c>
      <c r="E829" s="17" t="s">
        <v>1175</v>
      </c>
      <c r="F829" s="76">
        <v>0</v>
      </c>
      <c r="G829" s="21">
        <v>1.5</v>
      </c>
    </row>
    <row r="830" spans="1:7" ht="30" hidden="1" customHeight="1" x14ac:dyDescent="0.25">
      <c r="A830" s="60" t="s">
        <v>689</v>
      </c>
      <c r="B830" s="36" t="s">
        <v>15</v>
      </c>
      <c r="C830" s="65" t="s">
        <v>219</v>
      </c>
      <c r="D830" s="61" t="s">
        <v>1174</v>
      </c>
      <c r="E830" s="17" t="s">
        <v>1175</v>
      </c>
      <c r="F830" s="76">
        <v>0</v>
      </c>
      <c r="G830" s="21">
        <v>1.5</v>
      </c>
    </row>
    <row r="831" spans="1:7" ht="30" hidden="1" customHeight="1" x14ac:dyDescent="0.25">
      <c r="A831" s="60" t="s">
        <v>825</v>
      </c>
      <c r="B831" s="36" t="s">
        <v>15</v>
      </c>
      <c r="C831" s="65" t="s">
        <v>826</v>
      </c>
      <c r="D831" s="61" t="s">
        <v>1174</v>
      </c>
      <c r="E831" s="17" t="s">
        <v>1175</v>
      </c>
      <c r="F831" s="76">
        <v>0</v>
      </c>
      <c r="G831" s="21">
        <v>1.5</v>
      </c>
    </row>
    <row r="832" spans="1:7" ht="30" hidden="1" customHeight="1" x14ac:dyDescent="0.25">
      <c r="A832" s="60" t="s">
        <v>819</v>
      </c>
      <c r="B832" s="36" t="s">
        <v>15</v>
      </c>
      <c r="C832" s="65" t="s">
        <v>1064</v>
      </c>
      <c r="D832" s="61" t="s">
        <v>1174</v>
      </c>
      <c r="E832" s="17" t="s">
        <v>1175</v>
      </c>
      <c r="F832" s="76">
        <v>0</v>
      </c>
      <c r="G832" s="21">
        <v>1.5</v>
      </c>
    </row>
    <row r="833" spans="1:7" ht="30" hidden="1" customHeight="1" x14ac:dyDescent="0.25">
      <c r="A833" s="60" t="s">
        <v>206</v>
      </c>
      <c r="B833" s="36" t="s">
        <v>15</v>
      </c>
      <c r="C833" s="65" t="s">
        <v>207</v>
      </c>
      <c r="D833" s="61" t="s">
        <v>1174</v>
      </c>
      <c r="E833" s="17" t="s">
        <v>1175</v>
      </c>
      <c r="F833" s="76">
        <v>0</v>
      </c>
      <c r="G833" s="21">
        <v>1.5</v>
      </c>
    </row>
    <row r="834" spans="1:7" ht="30" hidden="1" customHeight="1" x14ac:dyDescent="0.25">
      <c r="A834" s="60" t="s">
        <v>222</v>
      </c>
      <c r="B834" s="36" t="s">
        <v>15</v>
      </c>
      <c r="C834" s="65" t="s">
        <v>1176</v>
      </c>
      <c r="D834" s="61" t="s">
        <v>1174</v>
      </c>
      <c r="E834" s="17" t="s">
        <v>1175</v>
      </c>
      <c r="F834" s="76">
        <v>0</v>
      </c>
      <c r="G834" s="21">
        <v>1.5</v>
      </c>
    </row>
    <row r="835" spans="1:7" ht="30" hidden="1" customHeight="1" x14ac:dyDescent="0.25">
      <c r="A835" s="60" t="s">
        <v>226</v>
      </c>
      <c r="B835" s="36" t="s">
        <v>12</v>
      </c>
      <c r="C835" s="65" t="s">
        <v>227</v>
      </c>
      <c r="D835" s="61" t="s">
        <v>1174</v>
      </c>
      <c r="E835" s="17" t="s">
        <v>1175</v>
      </c>
      <c r="F835" s="76">
        <v>0</v>
      </c>
      <c r="G835" s="21">
        <v>1.5</v>
      </c>
    </row>
    <row r="836" spans="1:7" ht="30" hidden="1" customHeight="1" x14ac:dyDescent="0.25">
      <c r="A836" s="60" t="s">
        <v>1177</v>
      </c>
      <c r="B836" s="36" t="s">
        <v>1178</v>
      </c>
      <c r="C836" s="65" t="s">
        <v>1179</v>
      </c>
      <c r="D836" s="61" t="s">
        <v>1180</v>
      </c>
      <c r="E836" s="17" t="s">
        <v>1181</v>
      </c>
      <c r="F836" s="76">
        <v>2907.97</v>
      </c>
      <c r="G836" s="21">
        <v>5.5</v>
      </c>
    </row>
    <row r="837" spans="1:7" ht="30" hidden="1" customHeight="1" x14ac:dyDescent="0.25">
      <c r="A837" s="60" t="s">
        <v>279</v>
      </c>
      <c r="B837" s="36" t="s">
        <v>744</v>
      </c>
      <c r="C837" s="65" t="s">
        <v>280</v>
      </c>
      <c r="D837" s="61" t="s">
        <v>1169</v>
      </c>
      <c r="E837" s="17" t="s">
        <v>99</v>
      </c>
      <c r="F837" s="76">
        <v>2321.73</v>
      </c>
      <c r="G837" s="21">
        <v>4.5</v>
      </c>
    </row>
    <row r="838" spans="1:7" ht="30" hidden="1" customHeight="1" x14ac:dyDescent="0.25">
      <c r="A838" s="60" t="s">
        <v>775</v>
      </c>
      <c r="B838" s="36" t="s">
        <v>15</v>
      </c>
      <c r="C838" s="65" t="s">
        <v>776</v>
      </c>
      <c r="D838" s="61" t="s">
        <v>1169</v>
      </c>
      <c r="E838" s="17" t="s">
        <v>99</v>
      </c>
      <c r="F838" s="76">
        <v>2321.73</v>
      </c>
      <c r="G838" s="21">
        <v>4.5</v>
      </c>
    </row>
    <row r="839" spans="1:7" ht="30" hidden="1" customHeight="1" x14ac:dyDescent="0.25">
      <c r="A839" s="60" t="s">
        <v>1182</v>
      </c>
      <c r="B839" s="36" t="s">
        <v>15</v>
      </c>
      <c r="C839" s="65" t="s">
        <v>123</v>
      </c>
      <c r="D839" s="61" t="s">
        <v>1169</v>
      </c>
      <c r="E839" s="17" t="s">
        <v>99</v>
      </c>
      <c r="F839" s="76">
        <v>2321.73</v>
      </c>
      <c r="G839" s="21">
        <v>4.5</v>
      </c>
    </row>
    <row r="840" spans="1:7" ht="30" hidden="1" customHeight="1" x14ac:dyDescent="0.25">
      <c r="A840" s="60" t="s">
        <v>520</v>
      </c>
      <c r="B840" s="36" t="s">
        <v>15</v>
      </c>
      <c r="C840" s="65" t="s">
        <v>521</v>
      </c>
      <c r="D840" s="61" t="s">
        <v>1169</v>
      </c>
      <c r="E840" s="17" t="s">
        <v>99</v>
      </c>
      <c r="F840" s="76">
        <v>2321.73</v>
      </c>
      <c r="G840" s="21">
        <v>4.5</v>
      </c>
    </row>
    <row r="841" spans="1:7" ht="30" hidden="1" customHeight="1" x14ac:dyDescent="0.25">
      <c r="A841" s="60" t="s">
        <v>797</v>
      </c>
      <c r="B841" s="36" t="s">
        <v>15</v>
      </c>
      <c r="C841" s="18" t="s">
        <v>798</v>
      </c>
      <c r="D841" s="61" t="s">
        <v>1169</v>
      </c>
      <c r="E841" s="17" t="s">
        <v>99</v>
      </c>
      <c r="F841" s="76">
        <v>2321.73</v>
      </c>
      <c r="G841" s="21">
        <v>4.5</v>
      </c>
    </row>
    <row r="842" spans="1:7" ht="30" hidden="1" customHeight="1" x14ac:dyDescent="0.25">
      <c r="A842" s="60" t="s">
        <v>795</v>
      </c>
      <c r="B842" s="36" t="s">
        <v>15</v>
      </c>
      <c r="C842" s="65" t="s">
        <v>796</v>
      </c>
      <c r="D842" s="61" t="s">
        <v>1169</v>
      </c>
      <c r="E842" s="17" t="s">
        <v>99</v>
      </c>
      <c r="F842" s="76">
        <v>2321.73</v>
      </c>
      <c r="G842" s="21">
        <v>4.5</v>
      </c>
    </row>
    <row r="843" spans="1:7" ht="30" hidden="1" customHeight="1" x14ac:dyDescent="0.25">
      <c r="A843" s="60" t="s">
        <v>580</v>
      </c>
      <c r="B843" s="36" t="s">
        <v>15</v>
      </c>
      <c r="C843" s="65" t="s">
        <v>581</v>
      </c>
      <c r="D843" s="61" t="s">
        <v>1183</v>
      </c>
      <c r="E843" s="17" t="s">
        <v>41</v>
      </c>
      <c r="F843" s="76">
        <v>606.26</v>
      </c>
      <c r="G843" s="21">
        <v>1.5</v>
      </c>
    </row>
    <row r="844" spans="1:7" ht="30" hidden="1" customHeight="1" x14ac:dyDescent="0.25">
      <c r="A844" s="60" t="s">
        <v>44</v>
      </c>
      <c r="B844" s="36" t="s">
        <v>15</v>
      </c>
      <c r="C844" s="65" t="s">
        <v>45</v>
      </c>
      <c r="D844" s="61" t="s">
        <v>1183</v>
      </c>
      <c r="E844" s="17" t="s">
        <v>41</v>
      </c>
      <c r="F844" s="76">
        <v>606.26</v>
      </c>
      <c r="G844" s="21">
        <v>1.5</v>
      </c>
    </row>
    <row r="845" spans="1:7" ht="30" hidden="1" customHeight="1" x14ac:dyDescent="0.25">
      <c r="A845" s="60" t="s">
        <v>927</v>
      </c>
      <c r="B845" s="36" t="s">
        <v>15</v>
      </c>
      <c r="C845" s="65" t="s">
        <v>1184</v>
      </c>
      <c r="D845" s="61" t="s">
        <v>1183</v>
      </c>
      <c r="E845" s="17" t="s">
        <v>41</v>
      </c>
      <c r="F845" s="76">
        <v>606.26</v>
      </c>
      <c r="G845" s="21">
        <v>1.5</v>
      </c>
    </row>
    <row r="846" spans="1:7" ht="30" hidden="1" customHeight="1" x14ac:dyDescent="0.25">
      <c r="A846" s="60" t="s">
        <v>163</v>
      </c>
      <c r="B846" s="36" t="s">
        <v>15</v>
      </c>
      <c r="C846" s="65" t="s">
        <v>164</v>
      </c>
      <c r="D846" s="61" t="s">
        <v>1183</v>
      </c>
      <c r="E846" s="17" t="s">
        <v>41</v>
      </c>
      <c r="F846" s="76">
        <v>606.26</v>
      </c>
      <c r="G846" s="21">
        <v>1.5</v>
      </c>
    </row>
    <row r="847" spans="1:7" ht="30" hidden="1" customHeight="1" x14ac:dyDescent="0.25">
      <c r="A847" s="60" t="s">
        <v>1185</v>
      </c>
      <c r="B847" s="36" t="s">
        <v>744</v>
      </c>
      <c r="C847" s="65" t="s">
        <v>539</v>
      </c>
      <c r="D847" s="61" t="s">
        <v>1170</v>
      </c>
      <c r="E847" s="17" t="s">
        <v>99</v>
      </c>
      <c r="F847" s="76">
        <v>899.37</v>
      </c>
      <c r="G847" s="21">
        <v>1.5</v>
      </c>
    </row>
    <row r="848" spans="1:7" ht="30" hidden="1" customHeight="1" x14ac:dyDescent="0.25">
      <c r="A848" s="60" t="s">
        <v>973</v>
      </c>
      <c r="B848" s="36" t="s">
        <v>15</v>
      </c>
      <c r="C848" s="65" t="s">
        <v>974</v>
      </c>
      <c r="D848" s="61" t="s">
        <v>1170</v>
      </c>
      <c r="E848" s="17" t="s">
        <v>99</v>
      </c>
      <c r="F848" s="76">
        <v>899.37</v>
      </c>
      <c r="G848" s="21">
        <v>1.5</v>
      </c>
    </row>
    <row r="849" spans="1:7" ht="30" hidden="1" customHeight="1" x14ac:dyDescent="0.25">
      <c r="A849" s="60" t="s">
        <v>975</v>
      </c>
      <c r="B849" s="36" t="s">
        <v>52</v>
      </c>
      <c r="C849" s="65" t="s">
        <v>976</v>
      </c>
      <c r="D849" s="61" t="s">
        <v>1170</v>
      </c>
      <c r="E849" s="17" t="s">
        <v>99</v>
      </c>
      <c r="F849" s="76">
        <v>899.37</v>
      </c>
      <c r="G849" s="21">
        <v>1.5</v>
      </c>
    </row>
    <row r="850" spans="1:7" ht="30" hidden="1" customHeight="1" x14ac:dyDescent="0.25">
      <c r="A850" s="60" t="s">
        <v>994</v>
      </c>
      <c r="B850" s="36" t="s">
        <v>52</v>
      </c>
      <c r="C850" s="65" t="s">
        <v>205</v>
      </c>
      <c r="D850" s="61" t="s">
        <v>1186</v>
      </c>
      <c r="E850" s="17" t="s">
        <v>99</v>
      </c>
      <c r="F850" s="76">
        <v>2385</v>
      </c>
      <c r="G850" s="21">
        <v>4.5</v>
      </c>
    </row>
    <row r="851" spans="1:7" ht="30" hidden="1" customHeight="1" x14ac:dyDescent="0.25">
      <c r="A851" s="60" t="s">
        <v>188</v>
      </c>
      <c r="B851" s="36" t="s">
        <v>52</v>
      </c>
      <c r="C851" s="65" t="s">
        <v>189</v>
      </c>
      <c r="D851" s="61" t="s">
        <v>1186</v>
      </c>
      <c r="E851" s="17" t="s">
        <v>99</v>
      </c>
      <c r="F851" s="76">
        <v>2385</v>
      </c>
      <c r="G851" s="21">
        <v>4.5</v>
      </c>
    </row>
    <row r="852" spans="1:7" ht="30" hidden="1" customHeight="1" x14ac:dyDescent="0.25">
      <c r="A852" s="60" t="s">
        <v>190</v>
      </c>
      <c r="B852" s="36" t="s">
        <v>52</v>
      </c>
      <c r="C852" s="65" t="s">
        <v>191</v>
      </c>
      <c r="D852" s="61" t="s">
        <v>1186</v>
      </c>
      <c r="E852" s="17" t="s">
        <v>99</v>
      </c>
      <c r="F852" s="76">
        <v>2385</v>
      </c>
      <c r="G852" s="21">
        <v>4.5</v>
      </c>
    </row>
    <row r="853" spans="1:7" ht="30" hidden="1" customHeight="1" x14ac:dyDescent="0.25">
      <c r="A853" s="60" t="s">
        <v>773</v>
      </c>
      <c r="B853" s="36" t="s">
        <v>7</v>
      </c>
      <c r="C853" s="65" t="s">
        <v>774</v>
      </c>
      <c r="D853" s="61" t="s">
        <v>1187</v>
      </c>
      <c r="E853" s="17" t="s">
        <v>99</v>
      </c>
      <c r="F853" s="76">
        <v>752.82</v>
      </c>
      <c r="G853" s="21">
        <v>1.5</v>
      </c>
    </row>
    <row r="854" spans="1:7" s="81" customFormat="1" ht="30" hidden="1" customHeight="1" x14ac:dyDescent="0.2">
      <c r="A854" s="78" t="s">
        <v>118</v>
      </c>
      <c r="B854" s="36" t="s">
        <v>52</v>
      </c>
      <c r="C854" s="79" t="s">
        <v>119</v>
      </c>
      <c r="D854" s="61" t="s">
        <v>1187</v>
      </c>
      <c r="E854" s="17" t="s">
        <v>99</v>
      </c>
      <c r="F854" s="76">
        <v>752.82</v>
      </c>
      <c r="G854" s="21">
        <v>1.5</v>
      </c>
    </row>
    <row r="855" spans="1:7" ht="30" hidden="1" customHeight="1" x14ac:dyDescent="0.25">
      <c r="A855" s="60" t="s">
        <v>282</v>
      </c>
      <c r="B855" s="36" t="s">
        <v>52</v>
      </c>
      <c r="C855" s="65" t="s">
        <v>283</v>
      </c>
      <c r="D855" s="61" t="s">
        <v>1187</v>
      </c>
      <c r="E855" s="17" t="s">
        <v>99</v>
      </c>
      <c r="F855" s="76">
        <v>752.82</v>
      </c>
      <c r="G855" s="21">
        <v>1.5</v>
      </c>
    </row>
    <row r="856" spans="1:7" ht="30" hidden="1" customHeight="1" x14ac:dyDescent="0.25">
      <c r="A856" s="60" t="s">
        <v>131</v>
      </c>
      <c r="B856" s="36" t="s">
        <v>7</v>
      </c>
      <c r="C856" s="65" t="s">
        <v>132</v>
      </c>
      <c r="D856" s="61" t="s">
        <v>1188</v>
      </c>
      <c r="E856" s="17" t="s">
        <v>99</v>
      </c>
      <c r="F856" s="76">
        <v>899.37</v>
      </c>
      <c r="G856" s="21">
        <v>1.5</v>
      </c>
    </row>
    <row r="857" spans="1:7" ht="30" hidden="1" customHeight="1" x14ac:dyDescent="0.25">
      <c r="A857" s="60" t="s">
        <v>136</v>
      </c>
      <c r="B857" s="36" t="s">
        <v>15</v>
      </c>
      <c r="C857" s="65" t="s">
        <v>137</v>
      </c>
      <c r="D857" s="61" t="s">
        <v>1188</v>
      </c>
      <c r="E857" s="17" t="s">
        <v>99</v>
      </c>
      <c r="F857" s="76">
        <v>899.37</v>
      </c>
      <c r="G857" s="21">
        <v>1.5</v>
      </c>
    </row>
    <row r="858" spans="1:7" ht="30" hidden="1" customHeight="1" x14ac:dyDescent="0.25">
      <c r="A858" s="60" t="s">
        <v>807</v>
      </c>
      <c r="B858" s="36" t="s">
        <v>15</v>
      </c>
      <c r="C858" s="65" t="s">
        <v>1189</v>
      </c>
      <c r="D858" s="61" t="s">
        <v>1190</v>
      </c>
      <c r="E858" s="17" t="s">
        <v>1191</v>
      </c>
      <c r="F858" s="76">
        <v>1520.05</v>
      </c>
      <c r="G858" s="21">
        <v>5.5</v>
      </c>
    </row>
    <row r="859" spans="1:7" ht="30" hidden="1" customHeight="1" x14ac:dyDescent="0.25">
      <c r="A859" s="60" t="s">
        <v>1192</v>
      </c>
      <c r="B859" s="36" t="s">
        <v>7</v>
      </c>
      <c r="C859" s="65" t="s">
        <v>1193</v>
      </c>
      <c r="D859" s="61" t="s">
        <v>1190</v>
      </c>
      <c r="E859" s="17" t="s">
        <v>1191</v>
      </c>
      <c r="F859" s="76">
        <v>1520.05</v>
      </c>
      <c r="G859" s="21">
        <v>5.5</v>
      </c>
    </row>
    <row r="860" spans="1:7" ht="30" hidden="1" customHeight="1" x14ac:dyDescent="0.25">
      <c r="A860" s="60" t="s">
        <v>1194</v>
      </c>
      <c r="B860" s="36" t="s">
        <v>15</v>
      </c>
      <c r="C860" s="65" t="s">
        <v>1195</v>
      </c>
      <c r="D860" s="61" t="s">
        <v>1190</v>
      </c>
      <c r="E860" s="17" t="s">
        <v>1191</v>
      </c>
      <c r="F860" s="76">
        <v>1520.05</v>
      </c>
      <c r="G860" s="21">
        <v>5.5</v>
      </c>
    </row>
    <row r="861" spans="1:7" ht="30" hidden="1" customHeight="1" x14ac:dyDescent="0.25">
      <c r="A861" s="60" t="s">
        <v>1033</v>
      </c>
      <c r="B861" s="36" t="s">
        <v>15</v>
      </c>
      <c r="C861" s="65" t="s">
        <v>1034</v>
      </c>
      <c r="D861" s="61" t="s">
        <v>1196</v>
      </c>
      <c r="E861" s="17" t="s">
        <v>1191</v>
      </c>
      <c r="F861" s="76">
        <v>1862.03</v>
      </c>
      <c r="G861" s="21">
        <v>3.5</v>
      </c>
    </row>
    <row r="862" spans="1:7" ht="30" hidden="1" customHeight="1" x14ac:dyDescent="0.25">
      <c r="A862" s="60" t="s">
        <v>1035</v>
      </c>
      <c r="B862" s="36" t="s">
        <v>15</v>
      </c>
      <c r="C862" s="65" t="s">
        <v>1036</v>
      </c>
      <c r="D862" s="61" t="s">
        <v>1196</v>
      </c>
      <c r="E862" s="17" t="s">
        <v>1191</v>
      </c>
      <c r="F862" s="76">
        <v>1862.03</v>
      </c>
      <c r="G862" s="21">
        <v>3.5</v>
      </c>
    </row>
    <row r="863" spans="1:7" ht="30" hidden="1" customHeight="1" x14ac:dyDescent="0.25">
      <c r="A863" s="60" t="s">
        <v>1197</v>
      </c>
      <c r="B863" s="36" t="s">
        <v>15</v>
      </c>
      <c r="C863" s="65" t="s">
        <v>1198</v>
      </c>
      <c r="D863" s="61" t="s">
        <v>1196</v>
      </c>
      <c r="E863" s="17" t="s">
        <v>1191</v>
      </c>
      <c r="F863" s="76">
        <v>1862.03</v>
      </c>
      <c r="G863" s="21">
        <v>3.5</v>
      </c>
    </row>
    <row r="864" spans="1:7" ht="30" hidden="1" customHeight="1" x14ac:dyDescent="0.25">
      <c r="A864" s="60" t="s">
        <v>804</v>
      </c>
      <c r="B864" s="36" t="s">
        <v>7</v>
      </c>
      <c r="C864" s="65" t="s">
        <v>805</v>
      </c>
      <c r="D864" s="61" t="s">
        <v>1196</v>
      </c>
      <c r="E864" s="17" t="s">
        <v>1191</v>
      </c>
      <c r="F864" s="76">
        <v>1520.05</v>
      </c>
      <c r="G864" s="21">
        <v>3.5</v>
      </c>
    </row>
    <row r="865" spans="1:7" ht="30" hidden="1" customHeight="1" x14ac:dyDescent="0.25">
      <c r="A865" s="60" t="s">
        <v>811</v>
      </c>
      <c r="B865" s="36" t="s">
        <v>15</v>
      </c>
      <c r="C865" s="65" t="s">
        <v>1199</v>
      </c>
      <c r="D865" s="61" t="s">
        <v>1196</v>
      </c>
      <c r="E865" s="17" t="s">
        <v>1191</v>
      </c>
      <c r="F865" s="76">
        <v>1520.05</v>
      </c>
      <c r="G865" s="21">
        <v>3.5</v>
      </c>
    </row>
    <row r="866" spans="1:7" ht="30" hidden="1" customHeight="1" x14ac:dyDescent="0.25">
      <c r="A866" s="60" t="s">
        <v>1058</v>
      </c>
      <c r="B866" s="36" t="s">
        <v>15</v>
      </c>
      <c r="C866" s="65" t="s">
        <v>1059</v>
      </c>
      <c r="D866" s="61" t="s">
        <v>1196</v>
      </c>
      <c r="E866" s="17" t="s">
        <v>1191</v>
      </c>
      <c r="F866" s="76">
        <v>1520.05</v>
      </c>
      <c r="G866" s="21">
        <v>3.5</v>
      </c>
    </row>
    <row r="867" spans="1:7" ht="30" hidden="1" customHeight="1" x14ac:dyDescent="0.25">
      <c r="A867" s="60" t="s">
        <v>220</v>
      </c>
      <c r="B867" s="36" t="s">
        <v>15</v>
      </c>
      <c r="C867" s="65" t="s">
        <v>221</v>
      </c>
      <c r="D867" s="61" t="s">
        <v>1170</v>
      </c>
      <c r="E867" s="17" t="s">
        <v>99</v>
      </c>
      <c r="F867" s="76">
        <v>752.82</v>
      </c>
      <c r="G867" s="21">
        <v>1.5</v>
      </c>
    </row>
    <row r="868" spans="1:7" ht="30" hidden="1" customHeight="1" x14ac:dyDescent="0.25">
      <c r="A868" s="60" t="s">
        <v>629</v>
      </c>
      <c r="B868" s="36" t="s">
        <v>15</v>
      </c>
      <c r="C868" s="65" t="s">
        <v>630</v>
      </c>
      <c r="D868" s="61" t="s">
        <v>1170</v>
      </c>
      <c r="E868" s="17" t="s">
        <v>99</v>
      </c>
      <c r="F868" s="76">
        <v>752.82</v>
      </c>
      <c r="G868" s="21">
        <v>1.5</v>
      </c>
    </row>
    <row r="869" spans="1:7" ht="30" hidden="1" customHeight="1" x14ac:dyDescent="0.25">
      <c r="A869" s="60" t="s">
        <v>946</v>
      </c>
      <c r="B869" s="36" t="s">
        <v>15</v>
      </c>
      <c r="C869" s="65" t="s">
        <v>947</v>
      </c>
      <c r="D869" s="61" t="s">
        <v>1170</v>
      </c>
      <c r="E869" s="17" t="s">
        <v>99</v>
      </c>
      <c r="F869" s="76">
        <v>752.82</v>
      </c>
      <c r="G869" s="21">
        <v>1.5</v>
      </c>
    </row>
    <row r="870" spans="1:7" ht="30" hidden="1" customHeight="1" x14ac:dyDescent="0.25">
      <c r="A870" s="60" t="s">
        <v>1200</v>
      </c>
      <c r="B870" s="36" t="s">
        <v>7</v>
      </c>
      <c r="C870" s="65" t="s">
        <v>1201</v>
      </c>
      <c r="D870" s="61" t="s">
        <v>1202</v>
      </c>
      <c r="E870" s="17" t="s">
        <v>83</v>
      </c>
      <c r="F870" s="76">
        <v>2203.98</v>
      </c>
      <c r="G870" s="21">
        <v>3.5</v>
      </c>
    </row>
    <row r="871" spans="1:7" ht="30" hidden="1" customHeight="1" x14ac:dyDescent="0.25">
      <c r="A871" s="60" t="s">
        <v>1203</v>
      </c>
      <c r="B871" s="36" t="s">
        <v>15</v>
      </c>
      <c r="C871" s="65" t="s">
        <v>1119</v>
      </c>
      <c r="D871" s="61" t="s">
        <v>1204</v>
      </c>
      <c r="E871" s="17" t="s">
        <v>83</v>
      </c>
      <c r="F871" s="76">
        <v>3543.03</v>
      </c>
      <c r="G871" s="21">
        <v>6.5</v>
      </c>
    </row>
    <row r="872" spans="1:7" ht="30" hidden="1" customHeight="1" x14ac:dyDescent="0.25">
      <c r="A872" s="60" t="s">
        <v>766</v>
      </c>
      <c r="B872" s="36" t="s">
        <v>7</v>
      </c>
      <c r="C872" s="65" t="s">
        <v>767</v>
      </c>
      <c r="D872" s="61" t="s">
        <v>1205</v>
      </c>
      <c r="E872" s="17" t="s">
        <v>83</v>
      </c>
      <c r="F872" s="76">
        <v>2761.38</v>
      </c>
      <c r="G872" s="21">
        <v>4.5</v>
      </c>
    </row>
    <row r="873" spans="1:7" ht="30" hidden="1" customHeight="1" x14ac:dyDescent="0.25">
      <c r="A873" s="60" t="s">
        <v>67</v>
      </c>
      <c r="B873" s="36" t="s">
        <v>7</v>
      </c>
      <c r="C873" s="65" t="s">
        <v>68</v>
      </c>
      <c r="D873" s="61" t="s">
        <v>1206</v>
      </c>
      <c r="E873" s="17" t="s">
        <v>99</v>
      </c>
      <c r="F873" s="76">
        <v>2140.71</v>
      </c>
      <c r="G873" s="21">
        <v>3.5</v>
      </c>
    </row>
    <row r="874" spans="1:7" ht="30" hidden="1" customHeight="1" x14ac:dyDescent="0.25">
      <c r="A874" s="60" t="s">
        <v>70</v>
      </c>
      <c r="B874" s="36" t="s">
        <v>15</v>
      </c>
      <c r="C874" s="65" t="s">
        <v>71</v>
      </c>
      <c r="D874" s="61" t="s">
        <v>1206</v>
      </c>
      <c r="E874" s="17" t="s">
        <v>99</v>
      </c>
      <c r="F874" s="76">
        <v>2140.71</v>
      </c>
      <c r="G874" s="21">
        <v>3.5</v>
      </c>
    </row>
    <row r="875" spans="1:7" ht="30" hidden="1" customHeight="1" x14ac:dyDescent="0.25">
      <c r="A875" s="60" t="s">
        <v>72</v>
      </c>
      <c r="B875" s="36" t="s">
        <v>15</v>
      </c>
      <c r="C875" s="65" t="s">
        <v>73</v>
      </c>
      <c r="D875" s="61" t="s">
        <v>1206</v>
      </c>
      <c r="E875" s="17" t="s">
        <v>99</v>
      </c>
      <c r="F875" s="76">
        <v>2140.71</v>
      </c>
      <c r="G875" s="21">
        <v>3.5</v>
      </c>
    </row>
    <row r="876" spans="1:7" ht="30" hidden="1" customHeight="1" x14ac:dyDescent="0.25">
      <c r="A876" s="60" t="s">
        <v>858</v>
      </c>
      <c r="B876" s="36" t="s">
        <v>7</v>
      </c>
      <c r="C876" s="65" t="s">
        <v>859</v>
      </c>
      <c r="D876" s="61" t="s">
        <v>1207</v>
      </c>
      <c r="E876" s="17" t="s">
        <v>1056</v>
      </c>
      <c r="F876" s="76">
        <v>1798.76</v>
      </c>
      <c r="G876" s="21">
        <v>3.5</v>
      </c>
    </row>
    <row r="877" spans="1:7" ht="30" hidden="1" customHeight="1" x14ac:dyDescent="0.25">
      <c r="A877" s="60" t="s">
        <v>597</v>
      </c>
      <c r="B877" s="36" t="s">
        <v>15</v>
      </c>
      <c r="C877" s="65" t="s">
        <v>598</v>
      </c>
      <c r="D877" s="61" t="s">
        <v>1207</v>
      </c>
      <c r="E877" s="17" t="s">
        <v>1056</v>
      </c>
      <c r="F877" s="76">
        <v>1798.76</v>
      </c>
      <c r="G877" s="21">
        <v>3.5</v>
      </c>
    </row>
    <row r="878" spans="1:7" ht="30" hidden="1" customHeight="1" x14ac:dyDescent="0.25">
      <c r="A878" s="60" t="s">
        <v>300</v>
      </c>
      <c r="B878" s="36" t="s">
        <v>15</v>
      </c>
      <c r="C878" s="65" t="s">
        <v>301</v>
      </c>
      <c r="D878" s="61" t="s">
        <v>1207</v>
      </c>
      <c r="E878" s="17" t="s">
        <v>1056</v>
      </c>
      <c r="F878" s="76">
        <v>1798.76</v>
      </c>
      <c r="G878" s="21">
        <v>3.5</v>
      </c>
    </row>
    <row r="879" spans="1:7" ht="30" hidden="1" customHeight="1" x14ac:dyDescent="0.25">
      <c r="A879" s="60" t="s">
        <v>615</v>
      </c>
      <c r="B879" s="36" t="s">
        <v>15</v>
      </c>
      <c r="C879" s="65" t="s">
        <v>616</v>
      </c>
      <c r="D879" s="61" t="s">
        <v>1207</v>
      </c>
      <c r="E879" s="17" t="s">
        <v>1056</v>
      </c>
      <c r="F879" s="76">
        <v>1798.76</v>
      </c>
      <c r="G879" s="21">
        <v>3.5</v>
      </c>
    </row>
    <row r="880" spans="1:7" ht="30" hidden="1" customHeight="1" x14ac:dyDescent="0.25">
      <c r="A880" s="60" t="s">
        <v>387</v>
      </c>
      <c r="B880" s="36" t="s">
        <v>15</v>
      </c>
      <c r="C880" s="65" t="s">
        <v>388</v>
      </c>
      <c r="D880" s="61" t="s">
        <v>1207</v>
      </c>
      <c r="E880" s="17" t="s">
        <v>1056</v>
      </c>
      <c r="F880" s="76">
        <v>1798.76</v>
      </c>
      <c r="G880" s="21">
        <v>3.5</v>
      </c>
    </row>
    <row r="881" spans="1:7" ht="30" hidden="1" customHeight="1" x14ac:dyDescent="0.25">
      <c r="A881" s="60" t="s">
        <v>603</v>
      </c>
      <c r="B881" s="36" t="s">
        <v>12</v>
      </c>
      <c r="C881" s="65" t="s">
        <v>604</v>
      </c>
      <c r="D881" s="61" t="s">
        <v>1207</v>
      </c>
      <c r="E881" s="17" t="s">
        <v>1056</v>
      </c>
      <c r="F881" s="76">
        <v>1798.76</v>
      </c>
      <c r="G881" s="21">
        <v>3.5</v>
      </c>
    </row>
    <row r="882" spans="1:7" ht="30" hidden="1" customHeight="1" x14ac:dyDescent="0.25">
      <c r="A882" s="60" t="s">
        <v>298</v>
      </c>
      <c r="B882" s="36" t="s">
        <v>15</v>
      </c>
      <c r="C882" s="65" t="s">
        <v>299</v>
      </c>
      <c r="D882" s="61" t="s">
        <v>1207</v>
      </c>
      <c r="E882" s="17" t="s">
        <v>1056</v>
      </c>
      <c r="F882" s="76">
        <v>1798.76</v>
      </c>
      <c r="G882" s="21">
        <v>3.5</v>
      </c>
    </row>
    <row r="883" spans="1:7" ht="30" hidden="1" customHeight="1" x14ac:dyDescent="0.25">
      <c r="A883" s="60" t="s">
        <v>296</v>
      </c>
      <c r="B883" s="36" t="s">
        <v>15</v>
      </c>
      <c r="C883" s="65" t="s">
        <v>617</v>
      </c>
      <c r="D883" s="61" t="s">
        <v>1207</v>
      </c>
      <c r="E883" s="17" t="s">
        <v>1056</v>
      </c>
      <c r="F883" s="76">
        <v>1798.76</v>
      </c>
      <c r="G883" s="21">
        <v>3.5</v>
      </c>
    </row>
    <row r="884" spans="1:7" ht="30" hidden="1" customHeight="1" x14ac:dyDescent="0.25">
      <c r="A884" s="60" t="s">
        <v>991</v>
      </c>
      <c r="B884" s="36" t="s">
        <v>7</v>
      </c>
      <c r="C884" s="65" t="s">
        <v>992</v>
      </c>
      <c r="D884" s="61" t="s">
        <v>1208</v>
      </c>
      <c r="E884" s="17" t="s">
        <v>1191</v>
      </c>
      <c r="F884" s="76">
        <v>899.37</v>
      </c>
      <c r="G884" s="21">
        <v>1.5</v>
      </c>
    </row>
    <row r="885" spans="1:7" ht="30" hidden="1" customHeight="1" x14ac:dyDescent="0.25">
      <c r="A885" s="60" t="s">
        <v>994</v>
      </c>
      <c r="B885" s="36" t="s">
        <v>15</v>
      </c>
      <c r="C885" s="65" t="s">
        <v>205</v>
      </c>
      <c r="D885" s="61" t="s">
        <v>1208</v>
      </c>
      <c r="E885" s="17" t="s">
        <v>1191</v>
      </c>
      <c r="F885" s="76">
        <v>899.37</v>
      </c>
      <c r="G885" s="21">
        <v>1.5</v>
      </c>
    </row>
    <row r="886" spans="1:7" ht="30" hidden="1" customHeight="1" x14ac:dyDescent="0.25">
      <c r="A886" s="60" t="s">
        <v>206</v>
      </c>
      <c r="B886" s="36" t="s">
        <v>15</v>
      </c>
      <c r="C886" s="65" t="s">
        <v>207</v>
      </c>
      <c r="D886" s="61" t="s">
        <v>1208</v>
      </c>
      <c r="E886" s="17" t="s">
        <v>1191</v>
      </c>
      <c r="F886" s="76">
        <v>899.37</v>
      </c>
      <c r="G886" s="21">
        <v>1.5</v>
      </c>
    </row>
    <row r="887" spans="1:7" ht="30" hidden="1" customHeight="1" x14ac:dyDescent="0.25">
      <c r="A887" s="60" t="s">
        <v>222</v>
      </c>
      <c r="B887" s="36" t="s">
        <v>15</v>
      </c>
      <c r="C887" s="65" t="s">
        <v>223</v>
      </c>
      <c r="D887" s="61" t="s">
        <v>1208</v>
      </c>
      <c r="E887" s="17" t="s">
        <v>1191</v>
      </c>
      <c r="F887" s="76">
        <v>899.37</v>
      </c>
      <c r="G887" s="21">
        <v>1.5</v>
      </c>
    </row>
    <row r="888" spans="1:7" ht="30" hidden="1" customHeight="1" x14ac:dyDescent="0.25">
      <c r="A888" s="60" t="s">
        <v>188</v>
      </c>
      <c r="B888" s="36" t="s">
        <v>15</v>
      </c>
      <c r="C888" s="65" t="s">
        <v>189</v>
      </c>
      <c r="D888" s="61" t="s">
        <v>1208</v>
      </c>
      <c r="E888" s="17" t="s">
        <v>1191</v>
      </c>
      <c r="F888" s="76">
        <v>899.37</v>
      </c>
      <c r="G888" s="21">
        <v>1.5</v>
      </c>
    </row>
    <row r="889" spans="1:7" ht="30" hidden="1" customHeight="1" x14ac:dyDescent="0.25">
      <c r="A889" s="60" t="s">
        <v>190</v>
      </c>
      <c r="B889" s="36" t="s">
        <v>15</v>
      </c>
      <c r="C889" s="65" t="s">
        <v>191</v>
      </c>
      <c r="D889" s="61" t="s">
        <v>1208</v>
      </c>
      <c r="E889" s="17" t="s">
        <v>1191</v>
      </c>
      <c r="F889" s="76">
        <v>899.37</v>
      </c>
      <c r="G889" s="21">
        <v>1.5</v>
      </c>
    </row>
    <row r="890" spans="1:7" ht="30" hidden="1" customHeight="1" x14ac:dyDescent="0.25">
      <c r="A890" s="60" t="s">
        <v>737</v>
      </c>
      <c r="B890" s="36" t="s">
        <v>15</v>
      </c>
      <c r="C890" s="65" t="s">
        <v>738</v>
      </c>
      <c r="D890" s="61" t="s">
        <v>1209</v>
      </c>
      <c r="E890" s="17" t="s">
        <v>83</v>
      </c>
      <c r="F890" s="20">
        <v>1456.78</v>
      </c>
      <c r="G890" s="21">
        <v>3.5</v>
      </c>
    </row>
    <row r="891" spans="1:7" ht="30" hidden="1" customHeight="1" x14ac:dyDescent="0.25">
      <c r="A891" s="60" t="s">
        <v>96</v>
      </c>
      <c r="B891" s="36" t="s">
        <v>7</v>
      </c>
      <c r="C891" s="65" t="s">
        <v>97</v>
      </c>
      <c r="D891" s="61" t="s">
        <v>1210</v>
      </c>
      <c r="E891" s="17" t="s">
        <v>99</v>
      </c>
      <c r="F891" s="76">
        <v>2907.97</v>
      </c>
      <c r="G891" s="21">
        <v>5.5</v>
      </c>
    </row>
    <row r="892" spans="1:7" ht="30" hidden="1" customHeight="1" x14ac:dyDescent="0.25">
      <c r="A892" s="60" t="s">
        <v>113</v>
      </c>
      <c r="B892" s="36" t="s">
        <v>7</v>
      </c>
      <c r="C892" s="65" t="s">
        <v>114</v>
      </c>
      <c r="D892" s="61" t="s">
        <v>1210</v>
      </c>
      <c r="E892" s="17" t="s">
        <v>99</v>
      </c>
      <c r="F892" s="76">
        <v>2907.97</v>
      </c>
      <c r="G892" s="21">
        <v>5.5</v>
      </c>
    </row>
    <row r="893" spans="1:7" ht="30" hidden="1" customHeight="1" x14ac:dyDescent="0.25">
      <c r="A893" s="60" t="s">
        <v>109</v>
      </c>
      <c r="B893" s="36" t="s">
        <v>15</v>
      </c>
      <c r="C893" s="65" t="s">
        <v>110</v>
      </c>
      <c r="D893" s="61" t="s">
        <v>1210</v>
      </c>
      <c r="E893" s="17" t="s">
        <v>99</v>
      </c>
      <c r="F893" s="76">
        <v>2907.97</v>
      </c>
      <c r="G893" s="21">
        <v>5.5</v>
      </c>
    </row>
    <row r="894" spans="1:7" ht="30" hidden="1" customHeight="1" x14ac:dyDescent="0.25">
      <c r="A894" s="60" t="s">
        <v>102</v>
      </c>
      <c r="B894" s="36" t="s">
        <v>15</v>
      </c>
      <c r="C894" s="65" t="s">
        <v>103</v>
      </c>
      <c r="D894" s="61" t="s">
        <v>1210</v>
      </c>
      <c r="E894" s="17" t="s">
        <v>99</v>
      </c>
      <c r="F894" s="76">
        <v>2907.97</v>
      </c>
      <c r="G894" s="21">
        <v>5.5</v>
      </c>
    </row>
    <row r="895" spans="1:7" ht="30" hidden="1" customHeight="1" x14ac:dyDescent="0.25">
      <c r="A895" s="60" t="s">
        <v>111</v>
      </c>
      <c r="B895" s="36" t="s">
        <v>15</v>
      </c>
      <c r="C895" s="65" t="s">
        <v>112</v>
      </c>
      <c r="D895" s="61" t="s">
        <v>1210</v>
      </c>
      <c r="E895" s="17" t="s">
        <v>99</v>
      </c>
      <c r="F895" s="76">
        <v>2907.97</v>
      </c>
      <c r="G895" s="21">
        <v>5.5</v>
      </c>
    </row>
    <row r="896" spans="1:7" ht="30" hidden="1" customHeight="1" x14ac:dyDescent="0.25">
      <c r="A896" s="60" t="s">
        <v>289</v>
      </c>
      <c r="B896" s="36" t="s">
        <v>15</v>
      </c>
      <c r="C896" s="65" t="s">
        <v>290</v>
      </c>
      <c r="D896" s="61" t="s">
        <v>1210</v>
      </c>
      <c r="E896" s="17" t="s">
        <v>99</v>
      </c>
      <c r="F896" s="76">
        <v>2907.97</v>
      </c>
      <c r="G896" s="21">
        <v>5.5</v>
      </c>
    </row>
    <row r="897" spans="1:7" ht="30" hidden="1" customHeight="1" x14ac:dyDescent="0.25">
      <c r="A897" s="60" t="s">
        <v>1211</v>
      </c>
      <c r="B897" s="36" t="s">
        <v>15</v>
      </c>
      <c r="C897" s="65" t="s">
        <v>1212</v>
      </c>
      <c r="D897" s="61" t="s">
        <v>1210</v>
      </c>
      <c r="E897" s="17" t="s">
        <v>99</v>
      </c>
      <c r="F897" s="76">
        <v>2907.97</v>
      </c>
      <c r="G897" s="21">
        <v>5.5</v>
      </c>
    </row>
    <row r="898" spans="1:7" ht="30" hidden="1" customHeight="1" x14ac:dyDescent="0.25">
      <c r="A898" s="60" t="s">
        <v>671</v>
      </c>
      <c r="B898" s="36" t="s">
        <v>15</v>
      </c>
      <c r="C898" s="65" t="s">
        <v>672</v>
      </c>
      <c r="D898" s="61" t="s">
        <v>1210</v>
      </c>
      <c r="E898" s="17" t="s">
        <v>99</v>
      </c>
      <c r="F898" s="76">
        <v>2907.97</v>
      </c>
      <c r="G898" s="21">
        <v>5.5</v>
      </c>
    </row>
    <row r="899" spans="1:7" ht="30" hidden="1" customHeight="1" x14ac:dyDescent="0.25">
      <c r="A899" s="60" t="s">
        <v>100</v>
      </c>
      <c r="B899" s="36" t="s">
        <v>15</v>
      </c>
      <c r="C899" s="65" t="s">
        <v>101</v>
      </c>
      <c r="D899" s="61" t="s">
        <v>1210</v>
      </c>
      <c r="E899" s="17" t="s">
        <v>99</v>
      </c>
      <c r="F899" s="76">
        <v>2907.97</v>
      </c>
      <c r="G899" s="21">
        <v>5.5</v>
      </c>
    </row>
    <row r="900" spans="1:7" ht="30" hidden="1" customHeight="1" x14ac:dyDescent="0.25">
      <c r="A900" s="60" t="s">
        <v>165</v>
      </c>
      <c r="B900" s="36" t="s">
        <v>15</v>
      </c>
      <c r="C900" s="65" t="s">
        <v>166</v>
      </c>
      <c r="D900" s="61" t="s">
        <v>1213</v>
      </c>
      <c r="E900" s="17" t="s">
        <v>41</v>
      </c>
      <c r="F900" s="76">
        <v>752.82</v>
      </c>
      <c r="G900" s="21">
        <v>1.5</v>
      </c>
    </row>
    <row r="901" spans="1:7" ht="30" hidden="1" customHeight="1" x14ac:dyDescent="0.25">
      <c r="A901" s="60" t="s">
        <v>340</v>
      </c>
      <c r="B901" s="36" t="s">
        <v>1214</v>
      </c>
      <c r="C901" s="65" t="s">
        <v>341</v>
      </c>
      <c r="D901" s="61" t="s">
        <v>1213</v>
      </c>
      <c r="E901" s="17" t="s">
        <v>41</v>
      </c>
      <c r="F901" s="82">
        <v>752.82</v>
      </c>
      <c r="G901" s="21">
        <v>1.5</v>
      </c>
    </row>
    <row r="902" spans="1:7" ht="30" hidden="1" customHeight="1" x14ac:dyDescent="0.25">
      <c r="A902" s="60" t="s">
        <v>771</v>
      </c>
      <c r="B902" s="36" t="s">
        <v>15</v>
      </c>
      <c r="C902" s="65" t="s">
        <v>772</v>
      </c>
      <c r="D902" s="61" t="s">
        <v>1213</v>
      </c>
      <c r="E902" s="17" t="s">
        <v>41</v>
      </c>
      <c r="F902" s="76">
        <v>752.82</v>
      </c>
      <c r="G902" s="21">
        <v>1.5</v>
      </c>
    </row>
    <row r="903" spans="1:7" ht="30" hidden="1" customHeight="1" x14ac:dyDescent="0.25">
      <c r="A903" s="60" t="s">
        <v>273</v>
      </c>
      <c r="B903" s="36" t="s">
        <v>15</v>
      </c>
      <c r="C903" s="65" t="s">
        <v>274</v>
      </c>
      <c r="D903" s="61" t="s">
        <v>1215</v>
      </c>
      <c r="E903" s="17" t="s">
        <v>99</v>
      </c>
      <c r="F903" s="76">
        <v>1862.03</v>
      </c>
      <c r="G903" s="21">
        <v>3.5</v>
      </c>
    </row>
    <row r="904" spans="1:7" ht="30" hidden="1" customHeight="1" x14ac:dyDescent="0.25">
      <c r="A904" s="60" t="s">
        <v>667</v>
      </c>
      <c r="B904" s="36" t="s">
        <v>15</v>
      </c>
      <c r="C904" s="65" t="s">
        <v>668</v>
      </c>
      <c r="D904" s="61" t="s">
        <v>1215</v>
      </c>
      <c r="E904" s="17" t="s">
        <v>99</v>
      </c>
      <c r="F904" s="76">
        <v>1862.03</v>
      </c>
      <c r="G904" s="21">
        <v>3.5</v>
      </c>
    </row>
    <row r="905" spans="1:7" ht="30" hidden="1" customHeight="1" x14ac:dyDescent="0.25">
      <c r="A905" s="60" t="s">
        <v>322</v>
      </c>
      <c r="B905" s="36" t="s">
        <v>15</v>
      </c>
      <c r="C905" s="65" t="s">
        <v>323</v>
      </c>
      <c r="D905" s="61" t="s">
        <v>1215</v>
      </c>
      <c r="E905" s="17" t="s">
        <v>99</v>
      </c>
      <c r="F905" s="76">
        <v>1862.03</v>
      </c>
      <c r="G905" s="21">
        <v>3.5</v>
      </c>
    </row>
    <row r="906" spans="1:7" ht="30" hidden="1" customHeight="1" x14ac:dyDescent="0.25">
      <c r="A906" s="60" t="s">
        <v>749</v>
      </c>
      <c r="B906" s="36" t="s">
        <v>15</v>
      </c>
      <c r="C906" s="65" t="s">
        <v>750</v>
      </c>
      <c r="D906" s="61" t="s">
        <v>1215</v>
      </c>
      <c r="E906" s="17" t="s">
        <v>99</v>
      </c>
      <c r="F906" s="76">
        <v>1862.03</v>
      </c>
      <c r="G906" s="21">
        <v>3.5</v>
      </c>
    </row>
    <row r="907" spans="1:7" ht="30" hidden="1" customHeight="1" x14ac:dyDescent="0.25">
      <c r="A907" s="60" t="s">
        <v>758</v>
      </c>
      <c r="B907" s="36" t="s">
        <v>15</v>
      </c>
      <c r="C907" s="65" t="s">
        <v>759</v>
      </c>
      <c r="D907" s="61" t="s">
        <v>1215</v>
      </c>
      <c r="E907" s="17" t="s">
        <v>99</v>
      </c>
      <c r="F907" s="76">
        <v>1862.03</v>
      </c>
      <c r="G907" s="21">
        <v>3.5</v>
      </c>
    </row>
    <row r="908" spans="1:7" ht="30" hidden="1" customHeight="1" x14ac:dyDescent="0.25">
      <c r="A908" s="60" t="s">
        <v>118</v>
      </c>
      <c r="B908" s="36" t="s">
        <v>15</v>
      </c>
      <c r="C908" s="65" t="s">
        <v>119</v>
      </c>
      <c r="D908" s="61" t="s">
        <v>1215</v>
      </c>
      <c r="E908" s="17" t="s">
        <v>99</v>
      </c>
      <c r="F908" s="76">
        <v>1862.03</v>
      </c>
      <c r="G908" s="21">
        <v>3.5</v>
      </c>
    </row>
    <row r="909" spans="1:7" ht="30" hidden="1" customHeight="1" x14ac:dyDescent="0.25">
      <c r="A909" s="60" t="s">
        <v>1216</v>
      </c>
      <c r="B909" s="36" t="s">
        <v>15</v>
      </c>
      <c r="C909" s="65" t="s">
        <v>1217</v>
      </c>
      <c r="D909" s="61" t="s">
        <v>1215</v>
      </c>
      <c r="E909" s="17" t="s">
        <v>99</v>
      </c>
      <c r="F909" s="76">
        <v>1862.03</v>
      </c>
      <c r="G909" s="21">
        <v>3.5</v>
      </c>
    </row>
    <row r="910" spans="1:7" ht="30" hidden="1" customHeight="1" x14ac:dyDescent="0.25">
      <c r="A910" s="60" t="s">
        <v>231</v>
      </c>
      <c r="B910" s="36" t="s">
        <v>15</v>
      </c>
      <c r="C910" s="65" t="s">
        <v>232</v>
      </c>
      <c r="D910" s="61" t="s">
        <v>1215</v>
      </c>
      <c r="E910" s="17" t="s">
        <v>99</v>
      </c>
      <c r="F910" s="76">
        <v>1862.03</v>
      </c>
      <c r="G910" s="21">
        <v>3.5</v>
      </c>
    </row>
    <row r="911" spans="1:7" ht="30" hidden="1" customHeight="1" x14ac:dyDescent="0.25">
      <c r="A911" s="60" t="s">
        <v>1218</v>
      </c>
      <c r="B911" s="36" t="s">
        <v>15</v>
      </c>
      <c r="C911" s="65" t="s">
        <v>1219</v>
      </c>
      <c r="D911" s="61" t="s">
        <v>1215</v>
      </c>
      <c r="E911" s="17" t="s">
        <v>99</v>
      </c>
      <c r="F911" s="76">
        <v>1862.03</v>
      </c>
      <c r="G911" s="21">
        <v>3.5</v>
      </c>
    </row>
    <row r="912" spans="1:7" ht="30" hidden="1" customHeight="1" x14ac:dyDescent="0.25">
      <c r="A912" s="60" t="s">
        <v>515</v>
      </c>
      <c r="B912" s="36" t="s">
        <v>15</v>
      </c>
      <c r="C912" s="65" t="s">
        <v>516</v>
      </c>
      <c r="D912" s="61" t="s">
        <v>1215</v>
      </c>
      <c r="E912" s="17" t="s">
        <v>99</v>
      </c>
      <c r="F912" s="76">
        <v>1862.03</v>
      </c>
      <c r="G912" s="21">
        <v>3.5</v>
      </c>
    </row>
    <row r="913" spans="1:7" ht="30" hidden="1" customHeight="1" x14ac:dyDescent="0.25">
      <c r="A913" s="60" t="s">
        <v>554</v>
      </c>
      <c r="B913" s="36" t="s">
        <v>15</v>
      </c>
      <c r="C913" s="65" t="s">
        <v>555</v>
      </c>
      <c r="D913" s="61" t="s">
        <v>1215</v>
      </c>
      <c r="E913" s="17" t="s">
        <v>99</v>
      </c>
      <c r="F913" s="76">
        <v>1862.03</v>
      </c>
      <c r="G913" s="21">
        <v>3.5</v>
      </c>
    </row>
    <row r="914" spans="1:7" ht="30" hidden="1" customHeight="1" x14ac:dyDescent="0.25">
      <c r="A914" s="60" t="s">
        <v>1220</v>
      </c>
      <c r="B914" s="36" t="s">
        <v>15</v>
      </c>
      <c r="C914" s="65" t="s">
        <v>1221</v>
      </c>
      <c r="D914" s="61" t="s">
        <v>1215</v>
      </c>
      <c r="E914" s="17" t="s">
        <v>99</v>
      </c>
      <c r="F914" s="76">
        <v>1862.03</v>
      </c>
      <c r="G914" s="21">
        <v>3.5</v>
      </c>
    </row>
    <row r="915" spans="1:7" ht="30" hidden="1" customHeight="1" x14ac:dyDescent="0.25">
      <c r="A915" s="60" t="s">
        <v>754</v>
      </c>
      <c r="B915" s="36" t="s">
        <v>15</v>
      </c>
      <c r="C915" s="18" t="s">
        <v>755</v>
      </c>
      <c r="D915" s="61" t="s">
        <v>1215</v>
      </c>
      <c r="E915" s="17" t="s">
        <v>99</v>
      </c>
      <c r="F915" s="76">
        <v>1862.03</v>
      </c>
      <c r="G915" s="21">
        <v>3.5</v>
      </c>
    </row>
    <row r="916" spans="1:7" ht="30" hidden="1" customHeight="1" x14ac:dyDescent="0.25">
      <c r="A916" s="60" t="s">
        <v>120</v>
      </c>
      <c r="B916" s="36" t="s">
        <v>15</v>
      </c>
      <c r="C916" s="65" t="s">
        <v>121</v>
      </c>
      <c r="D916" s="61" t="s">
        <v>1215</v>
      </c>
      <c r="E916" s="17" t="s">
        <v>99</v>
      </c>
      <c r="F916" s="76">
        <v>1862.03</v>
      </c>
      <c r="G916" s="21">
        <v>3.5</v>
      </c>
    </row>
    <row r="917" spans="1:7" ht="30" hidden="1" customHeight="1" x14ac:dyDescent="0.25">
      <c r="A917" s="60" t="s">
        <v>1222</v>
      </c>
      <c r="B917" s="36" t="s">
        <v>15</v>
      </c>
      <c r="C917" s="65" t="s">
        <v>496</v>
      </c>
      <c r="D917" s="61" t="s">
        <v>1215</v>
      </c>
      <c r="E917" s="17" t="s">
        <v>99</v>
      </c>
      <c r="F917" s="76">
        <v>1862.03</v>
      </c>
      <c r="G917" s="21">
        <v>3.5</v>
      </c>
    </row>
    <row r="918" spans="1:7" ht="30" hidden="1" customHeight="1" x14ac:dyDescent="0.25">
      <c r="A918" s="60" t="s">
        <v>124</v>
      </c>
      <c r="B918" s="36" t="s">
        <v>15</v>
      </c>
      <c r="C918" s="65" t="s">
        <v>125</v>
      </c>
      <c r="D918" s="61" t="s">
        <v>1215</v>
      </c>
      <c r="E918" s="17" t="s">
        <v>99</v>
      </c>
      <c r="F918" s="76">
        <v>1862.03</v>
      </c>
      <c r="G918" s="21">
        <v>3.5</v>
      </c>
    </row>
    <row r="919" spans="1:7" ht="30" hidden="1" customHeight="1" x14ac:dyDescent="0.25">
      <c r="A919" s="60" t="s">
        <v>417</v>
      </c>
      <c r="B919" s="36" t="s">
        <v>12</v>
      </c>
      <c r="C919" s="65" t="s">
        <v>418</v>
      </c>
      <c r="D919" s="61" t="s">
        <v>1215</v>
      </c>
      <c r="E919" s="17" t="s">
        <v>99</v>
      </c>
      <c r="F919" s="76">
        <v>1862.03</v>
      </c>
      <c r="G919" s="21">
        <v>3.5</v>
      </c>
    </row>
    <row r="920" spans="1:7" ht="30" hidden="1" customHeight="1" x14ac:dyDescent="0.25">
      <c r="A920" s="60" t="s">
        <v>710</v>
      </c>
      <c r="B920" s="36" t="s">
        <v>7</v>
      </c>
      <c r="C920" s="65" t="s">
        <v>711</v>
      </c>
      <c r="D920" s="61" t="s">
        <v>1215</v>
      </c>
      <c r="E920" s="17" t="s">
        <v>99</v>
      </c>
      <c r="F920" s="76">
        <v>1862.03</v>
      </c>
      <c r="G920" s="21">
        <v>3.5</v>
      </c>
    </row>
    <row r="921" spans="1:7" ht="30" hidden="1" customHeight="1" x14ac:dyDescent="0.25">
      <c r="A921" s="60" t="s">
        <v>773</v>
      </c>
      <c r="B921" s="36" t="s">
        <v>7</v>
      </c>
      <c r="C921" s="65" t="s">
        <v>774</v>
      </c>
      <c r="D921" s="61" t="s">
        <v>1215</v>
      </c>
      <c r="E921" s="17" t="s">
        <v>99</v>
      </c>
      <c r="F921" s="76">
        <v>1862.03</v>
      </c>
      <c r="G921" s="21">
        <v>3.5</v>
      </c>
    </row>
    <row r="922" spans="1:7" ht="30" hidden="1" customHeight="1" x14ac:dyDescent="0.25">
      <c r="A922" s="60" t="s">
        <v>1037</v>
      </c>
      <c r="B922" s="36" t="s">
        <v>7</v>
      </c>
      <c r="C922" s="65" t="s">
        <v>1038</v>
      </c>
      <c r="D922" s="61" t="s">
        <v>1223</v>
      </c>
      <c r="E922" s="17" t="s">
        <v>1224</v>
      </c>
      <c r="F922" s="67">
        <v>1798.76</v>
      </c>
      <c r="G922" s="21">
        <v>3.5</v>
      </c>
    </row>
    <row r="923" spans="1:7" ht="30" hidden="1" customHeight="1" x14ac:dyDescent="0.25">
      <c r="A923" s="60" t="s">
        <v>1039</v>
      </c>
      <c r="B923" s="36" t="s">
        <v>15</v>
      </c>
      <c r="C923" s="18" t="s">
        <v>1040</v>
      </c>
      <c r="D923" s="61" t="s">
        <v>1223</v>
      </c>
      <c r="E923" s="17" t="s">
        <v>1224</v>
      </c>
      <c r="F923" s="67">
        <v>1798.76</v>
      </c>
      <c r="G923" s="21">
        <v>3.5</v>
      </c>
    </row>
    <row r="924" spans="1:7" ht="30" hidden="1" customHeight="1" x14ac:dyDescent="0.25">
      <c r="A924" s="60" t="s">
        <v>1041</v>
      </c>
      <c r="B924" s="36" t="s">
        <v>15</v>
      </c>
      <c r="C924" s="18" t="s">
        <v>1042</v>
      </c>
      <c r="D924" s="61" t="s">
        <v>1223</v>
      </c>
      <c r="E924" s="17" t="s">
        <v>1224</v>
      </c>
      <c r="F924" s="67">
        <v>1798.76</v>
      </c>
      <c r="G924" s="21">
        <v>3.5</v>
      </c>
    </row>
    <row r="925" spans="1:7" ht="30" hidden="1" customHeight="1" x14ac:dyDescent="0.25">
      <c r="A925" s="60" t="s">
        <v>1043</v>
      </c>
      <c r="B925" s="36" t="s">
        <v>15</v>
      </c>
      <c r="C925" s="18" t="s">
        <v>1044</v>
      </c>
      <c r="D925" s="61" t="s">
        <v>1223</v>
      </c>
      <c r="E925" s="17" t="s">
        <v>1224</v>
      </c>
      <c r="F925" s="67">
        <v>1798.76</v>
      </c>
      <c r="G925" s="21">
        <v>3.5</v>
      </c>
    </row>
    <row r="926" spans="1:7" ht="30" hidden="1" customHeight="1" x14ac:dyDescent="0.25">
      <c r="A926" s="60" t="s">
        <v>1045</v>
      </c>
      <c r="B926" s="36" t="s">
        <v>15</v>
      </c>
      <c r="C926" s="18" t="s">
        <v>1046</v>
      </c>
      <c r="D926" s="61" t="s">
        <v>1223</v>
      </c>
      <c r="E926" s="17" t="s">
        <v>1224</v>
      </c>
      <c r="F926" s="67">
        <v>1798.76</v>
      </c>
      <c r="G926" s="21">
        <v>3.5</v>
      </c>
    </row>
    <row r="927" spans="1:7" ht="30" hidden="1" customHeight="1" x14ac:dyDescent="0.25">
      <c r="A927" s="60" t="s">
        <v>1225</v>
      </c>
      <c r="B927" s="36" t="s">
        <v>15</v>
      </c>
      <c r="C927" s="18" t="s">
        <v>1226</v>
      </c>
      <c r="D927" s="61" t="s">
        <v>1223</v>
      </c>
      <c r="E927" s="17" t="s">
        <v>1224</v>
      </c>
      <c r="F927" s="67">
        <v>1798.76</v>
      </c>
      <c r="G927" s="21">
        <v>3.5</v>
      </c>
    </row>
    <row r="928" spans="1:7" ht="30" hidden="1" customHeight="1" x14ac:dyDescent="0.25">
      <c r="A928" s="60" t="s">
        <v>1227</v>
      </c>
      <c r="B928" s="36" t="s">
        <v>15</v>
      </c>
      <c r="C928" s="18" t="s">
        <v>1228</v>
      </c>
      <c r="D928" s="61" t="s">
        <v>1223</v>
      </c>
      <c r="E928" s="17" t="s">
        <v>1224</v>
      </c>
      <c r="F928" s="67">
        <v>1798.76</v>
      </c>
      <c r="G928" s="21">
        <v>3.5</v>
      </c>
    </row>
    <row r="929" spans="1:8" ht="30" hidden="1" customHeight="1" x14ac:dyDescent="0.25">
      <c r="A929" s="60" t="s">
        <v>1229</v>
      </c>
      <c r="B929" s="36" t="s">
        <v>12</v>
      </c>
      <c r="C929" s="65" t="s">
        <v>1230</v>
      </c>
      <c r="D929" s="61" t="s">
        <v>1223</v>
      </c>
      <c r="E929" s="17" t="s">
        <v>1224</v>
      </c>
      <c r="F929" s="67">
        <v>1798.76</v>
      </c>
      <c r="G929" s="21">
        <v>3.5</v>
      </c>
    </row>
    <row r="930" spans="1:8" ht="30" hidden="1" customHeight="1" x14ac:dyDescent="0.25">
      <c r="A930" s="60" t="s">
        <v>1231</v>
      </c>
      <c r="B930" s="36" t="s">
        <v>7</v>
      </c>
      <c r="C930" s="65" t="s">
        <v>1232</v>
      </c>
      <c r="D930" s="61" t="s">
        <v>1233</v>
      </c>
      <c r="E930" s="17" t="s">
        <v>99</v>
      </c>
      <c r="F930" s="67">
        <v>899.37</v>
      </c>
      <c r="G930" s="21">
        <v>1.5</v>
      </c>
    </row>
    <row r="931" spans="1:8" ht="30" hidden="1" customHeight="1" x14ac:dyDescent="0.25">
      <c r="A931" s="60" t="s">
        <v>564</v>
      </c>
      <c r="B931" s="36" t="s">
        <v>15</v>
      </c>
      <c r="C931" s="65" t="s">
        <v>565</v>
      </c>
      <c r="D931" s="61" t="s">
        <v>1233</v>
      </c>
      <c r="E931" s="17" t="s">
        <v>99</v>
      </c>
      <c r="F931" s="67">
        <v>899.37</v>
      </c>
      <c r="G931" s="21">
        <v>1.5</v>
      </c>
    </row>
    <row r="932" spans="1:8" ht="30" hidden="1" customHeight="1" x14ac:dyDescent="0.25">
      <c r="A932" s="60" t="s">
        <v>1234</v>
      </c>
      <c r="B932" s="36" t="s">
        <v>15</v>
      </c>
      <c r="C932" s="65" t="s">
        <v>1235</v>
      </c>
      <c r="D932" s="61" t="s">
        <v>1233</v>
      </c>
      <c r="E932" s="17" t="s">
        <v>99</v>
      </c>
      <c r="F932" s="67">
        <v>899.37</v>
      </c>
      <c r="G932" s="21">
        <v>1.5</v>
      </c>
    </row>
    <row r="933" spans="1:8" ht="30" hidden="1" customHeight="1" x14ac:dyDescent="0.25">
      <c r="A933" s="60" t="s">
        <v>568</v>
      </c>
      <c r="B933" s="36" t="s">
        <v>15</v>
      </c>
      <c r="C933" s="65" t="s">
        <v>569</v>
      </c>
      <c r="D933" s="61" t="s">
        <v>1233</v>
      </c>
      <c r="E933" s="17" t="s">
        <v>99</v>
      </c>
      <c r="F933" s="67">
        <v>899.37</v>
      </c>
      <c r="G933" s="21">
        <v>1.5</v>
      </c>
    </row>
    <row r="934" spans="1:8" ht="30" hidden="1" customHeight="1" x14ac:dyDescent="0.25">
      <c r="A934" s="60" t="s">
        <v>556</v>
      </c>
      <c r="B934" s="36" t="s">
        <v>15</v>
      </c>
      <c r="C934" s="65" t="s">
        <v>557</v>
      </c>
      <c r="D934" s="61" t="s">
        <v>1233</v>
      </c>
      <c r="E934" s="17" t="s">
        <v>99</v>
      </c>
      <c r="F934" s="67">
        <v>899.37</v>
      </c>
      <c r="G934" s="21">
        <v>1.5</v>
      </c>
    </row>
    <row r="935" spans="1:8" ht="30" hidden="1" customHeight="1" x14ac:dyDescent="0.25">
      <c r="A935" s="60" t="s">
        <v>1236</v>
      </c>
      <c r="B935" s="36" t="s">
        <v>15</v>
      </c>
      <c r="C935" s="65" t="s">
        <v>1237</v>
      </c>
      <c r="D935" s="61" t="s">
        <v>1233</v>
      </c>
      <c r="E935" s="17" t="s">
        <v>99</v>
      </c>
      <c r="F935" s="67">
        <v>899.37</v>
      </c>
      <c r="G935" s="21">
        <v>1.5</v>
      </c>
    </row>
    <row r="936" spans="1:8" ht="30" hidden="1" customHeight="1" x14ac:dyDescent="0.25">
      <c r="A936" s="60" t="s">
        <v>1238</v>
      </c>
      <c r="B936" s="36" t="s">
        <v>15</v>
      </c>
      <c r="C936" s="65" t="s">
        <v>1239</v>
      </c>
      <c r="D936" s="61" t="s">
        <v>1233</v>
      </c>
      <c r="E936" s="17" t="s">
        <v>99</v>
      </c>
      <c r="F936" s="67">
        <v>899.37</v>
      </c>
      <c r="G936" s="21">
        <v>1.5</v>
      </c>
    </row>
    <row r="937" spans="1:8" ht="30" hidden="1" customHeight="1" x14ac:dyDescent="0.25">
      <c r="A937" s="60" t="s">
        <v>1240</v>
      </c>
      <c r="B937" s="36" t="s">
        <v>15</v>
      </c>
      <c r="C937" s="65" t="s">
        <v>1241</v>
      </c>
      <c r="D937" s="61" t="s">
        <v>1233</v>
      </c>
      <c r="E937" s="17" t="s">
        <v>99</v>
      </c>
      <c r="F937" s="67">
        <v>899.37</v>
      </c>
      <c r="G937" s="21">
        <v>1.5</v>
      </c>
      <c r="H937" s="83"/>
    </row>
    <row r="938" spans="1:8" ht="30" hidden="1" customHeight="1" x14ac:dyDescent="0.25">
      <c r="A938" s="60" t="s">
        <v>1242</v>
      </c>
      <c r="B938" s="36" t="s">
        <v>15</v>
      </c>
      <c r="C938" s="65" t="s">
        <v>1243</v>
      </c>
      <c r="D938" s="61" t="s">
        <v>1233</v>
      </c>
      <c r="E938" s="17" t="s">
        <v>99</v>
      </c>
      <c r="F938" s="67">
        <v>899.37</v>
      </c>
      <c r="G938" s="21">
        <v>1.5</v>
      </c>
    </row>
    <row r="939" spans="1:8" ht="30" hidden="1" customHeight="1" x14ac:dyDescent="0.25">
      <c r="A939" s="60" t="s">
        <v>1244</v>
      </c>
      <c r="B939" s="36" t="s">
        <v>15</v>
      </c>
      <c r="C939" s="65" t="s">
        <v>571</v>
      </c>
      <c r="D939" s="61" t="s">
        <v>1233</v>
      </c>
      <c r="E939" s="17" t="s">
        <v>99</v>
      </c>
      <c r="F939" s="67">
        <v>899.37</v>
      </c>
      <c r="G939" s="21">
        <v>1.5</v>
      </c>
    </row>
    <row r="940" spans="1:8" ht="30" hidden="1" customHeight="1" x14ac:dyDescent="0.25">
      <c r="A940" s="60" t="s">
        <v>1245</v>
      </c>
      <c r="B940" s="36" t="s">
        <v>7</v>
      </c>
      <c r="C940" s="65" t="s">
        <v>1246</v>
      </c>
      <c r="D940" s="61" t="s">
        <v>1223</v>
      </c>
      <c r="E940" s="17" t="s">
        <v>904</v>
      </c>
      <c r="F940" s="67">
        <v>1798.76</v>
      </c>
      <c r="G940" s="21">
        <v>3.5</v>
      </c>
    </row>
    <row r="941" spans="1:8" ht="30" hidden="1" customHeight="1" x14ac:dyDescent="0.25">
      <c r="A941" s="60" t="s">
        <v>1247</v>
      </c>
      <c r="B941" s="36" t="s">
        <v>15</v>
      </c>
      <c r="C941" s="65" t="s">
        <v>1248</v>
      </c>
      <c r="D941" s="61" t="s">
        <v>1223</v>
      </c>
      <c r="E941" s="17" t="s">
        <v>904</v>
      </c>
      <c r="F941" s="67">
        <v>1798.76</v>
      </c>
      <c r="G941" s="21">
        <v>3.5</v>
      </c>
    </row>
    <row r="942" spans="1:8" ht="30" hidden="1" customHeight="1" x14ac:dyDescent="0.25">
      <c r="A942" s="60" t="s">
        <v>1249</v>
      </c>
      <c r="B942" s="36" t="s">
        <v>15</v>
      </c>
      <c r="C942" s="65" t="s">
        <v>1250</v>
      </c>
      <c r="D942" s="61" t="s">
        <v>1223</v>
      </c>
      <c r="E942" s="17" t="s">
        <v>904</v>
      </c>
      <c r="F942" s="67">
        <v>1798.76</v>
      </c>
      <c r="G942" s="21">
        <v>3.5</v>
      </c>
    </row>
    <row r="943" spans="1:8" ht="30" hidden="1" customHeight="1" x14ac:dyDescent="0.25">
      <c r="A943" s="60" t="s">
        <v>1251</v>
      </c>
      <c r="B943" s="36" t="s">
        <v>15</v>
      </c>
      <c r="C943" s="65" t="s">
        <v>1252</v>
      </c>
      <c r="D943" s="61" t="s">
        <v>1223</v>
      </c>
      <c r="E943" s="17" t="s">
        <v>904</v>
      </c>
      <c r="F943" s="67">
        <v>1798.76</v>
      </c>
      <c r="G943" s="21">
        <v>3.5</v>
      </c>
    </row>
    <row r="944" spans="1:8" ht="30" hidden="1" customHeight="1" x14ac:dyDescent="0.25">
      <c r="A944" s="60" t="s">
        <v>1253</v>
      </c>
      <c r="B944" s="36" t="s">
        <v>15</v>
      </c>
      <c r="C944" s="65" t="s">
        <v>1254</v>
      </c>
      <c r="D944" s="61" t="s">
        <v>1223</v>
      </c>
      <c r="E944" s="17" t="s">
        <v>904</v>
      </c>
      <c r="F944" s="67">
        <v>1798.76</v>
      </c>
      <c r="G944" s="21">
        <v>3.5</v>
      </c>
    </row>
    <row r="945" spans="1:7" ht="30" hidden="1" customHeight="1" x14ac:dyDescent="0.25">
      <c r="A945" s="60" t="s">
        <v>42</v>
      </c>
      <c r="B945" s="36" t="s">
        <v>38</v>
      </c>
      <c r="C945" s="65" t="s">
        <v>43</v>
      </c>
      <c r="D945" s="61" t="s">
        <v>1213</v>
      </c>
      <c r="E945" s="17" t="s">
        <v>41</v>
      </c>
      <c r="F945" s="76">
        <v>752.82</v>
      </c>
      <c r="G945" s="21">
        <v>1.5</v>
      </c>
    </row>
    <row r="946" spans="1:7" ht="30" hidden="1" customHeight="1" x14ac:dyDescent="0.25">
      <c r="A946" s="60" t="s">
        <v>344</v>
      </c>
      <c r="B946" s="36" t="s">
        <v>7</v>
      </c>
      <c r="C946" s="65" t="s">
        <v>345</v>
      </c>
      <c r="D946" s="61" t="s">
        <v>1213</v>
      </c>
      <c r="E946" s="17" t="s">
        <v>41</v>
      </c>
      <c r="F946" s="67">
        <v>899.37</v>
      </c>
      <c r="G946" s="21">
        <v>1.5</v>
      </c>
    </row>
    <row r="947" spans="1:7" ht="30" hidden="1" customHeight="1" x14ac:dyDescent="0.25">
      <c r="A947" s="60" t="s">
        <v>1255</v>
      </c>
      <c r="B947" s="36" t="s">
        <v>38</v>
      </c>
      <c r="C947" s="65" t="s">
        <v>1256</v>
      </c>
      <c r="D947" s="61" t="s">
        <v>1213</v>
      </c>
      <c r="E947" s="17" t="s">
        <v>41</v>
      </c>
      <c r="F947" s="67">
        <v>899.37</v>
      </c>
      <c r="G947" s="21">
        <v>1.5</v>
      </c>
    </row>
    <row r="948" spans="1:7" ht="30" hidden="1" customHeight="1" x14ac:dyDescent="0.25">
      <c r="A948" s="60" t="s">
        <v>1257</v>
      </c>
      <c r="B948" s="36" t="s">
        <v>15</v>
      </c>
      <c r="C948" s="65" t="s">
        <v>1258</v>
      </c>
      <c r="D948" s="61" t="s">
        <v>1213</v>
      </c>
      <c r="E948" s="17" t="s">
        <v>41</v>
      </c>
      <c r="F948" s="67">
        <v>899.37</v>
      </c>
      <c r="G948" s="21">
        <v>1.5</v>
      </c>
    </row>
    <row r="949" spans="1:7" ht="30" hidden="1" customHeight="1" x14ac:dyDescent="0.25">
      <c r="A949" s="60" t="s">
        <v>524</v>
      </c>
      <c r="B949" s="36" t="s">
        <v>7</v>
      </c>
      <c r="C949" s="65" t="s">
        <v>525</v>
      </c>
      <c r="D949" s="61" t="s">
        <v>1215</v>
      </c>
      <c r="E949" s="17" t="s">
        <v>99</v>
      </c>
      <c r="F949" s="67">
        <v>2203.98</v>
      </c>
      <c r="G949" s="21">
        <v>3.5</v>
      </c>
    </row>
    <row r="950" spans="1:7" ht="30" hidden="1" customHeight="1" x14ac:dyDescent="0.25">
      <c r="A950" s="60" t="s">
        <v>527</v>
      </c>
      <c r="B950" s="36" t="s">
        <v>15</v>
      </c>
      <c r="C950" s="65" t="s">
        <v>528</v>
      </c>
      <c r="D950" s="61" t="s">
        <v>1215</v>
      </c>
      <c r="E950" s="17" t="s">
        <v>99</v>
      </c>
      <c r="F950" s="67">
        <v>2203.98</v>
      </c>
      <c r="G950" s="21">
        <v>3.5</v>
      </c>
    </row>
    <row r="951" spans="1:7" ht="30" hidden="1" customHeight="1" x14ac:dyDescent="0.25">
      <c r="A951" s="60" t="s">
        <v>1067</v>
      </c>
      <c r="B951" s="36" t="s">
        <v>15</v>
      </c>
      <c r="C951" s="65" t="s">
        <v>1068</v>
      </c>
      <c r="D951" s="61" t="s">
        <v>1215</v>
      </c>
      <c r="E951" s="17" t="s">
        <v>99</v>
      </c>
      <c r="F951" s="67">
        <v>2203.98</v>
      </c>
      <c r="G951" s="21">
        <v>3.5</v>
      </c>
    </row>
    <row r="952" spans="1:7" ht="30" hidden="1" customHeight="1" x14ac:dyDescent="0.25">
      <c r="A952" s="60" t="s">
        <v>1259</v>
      </c>
      <c r="B952" s="36" t="s">
        <v>15</v>
      </c>
      <c r="C952" s="65" t="s">
        <v>1260</v>
      </c>
      <c r="D952" s="61" t="s">
        <v>1215</v>
      </c>
      <c r="E952" s="17" t="s">
        <v>99</v>
      </c>
      <c r="F952" s="67">
        <v>2203.98</v>
      </c>
      <c r="G952" s="21">
        <v>3.5</v>
      </c>
    </row>
    <row r="953" spans="1:7" ht="30" hidden="1" customHeight="1" x14ac:dyDescent="0.25">
      <c r="A953" s="60" t="s">
        <v>590</v>
      </c>
      <c r="B953" s="36" t="s">
        <v>15</v>
      </c>
      <c r="C953" s="65" t="s">
        <v>591</v>
      </c>
      <c r="D953" s="61" t="s">
        <v>1215</v>
      </c>
      <c r="E953" s="17" t="s">
        <v>99</v>
      </c>
      <c r="F953" s="67">
        <v>2203.98</v>
      </c>
      <c r="G953" s="21">
        <v>3.5</v>
      </c>
    </row>
    <row r="954" spans="1:7" ht="30" hidden="1" customHeight="1" x14ac:dyDescent="0.25">
      <c r="A954" s="60" t="s">
        <v>1082</v>
      </c>
      <c r="B954" s="36" t="s">
        <v>15</v>
      </c>
      <c r="C954" s="65" t="s">
        <v>589</v>
      </c>
      <c r="D954" s="61" t="s">
        <v>1215</v>
      </c>
      <c r="E954" s="17" t="s">
        <v>99</v>
      </c>
      <c r="F954" s="67">
        <v>2203.98</v>
      </c>
      <c r="G954" s="21">
        <v>3.5</v>
      </c>
    </row>
    <row r="955" spans="1:7" ht="30" hidden="1" customHeight="1" x14ac:dyDescent="0.25">
      <c r="A955" s="60"/>
      <c r="B955" s="36"/>
      <c r="C955" s="65"/>
      <c r="D955" s="61"/>
      <c r="E955" s="17"/>
      <c r="F955" s="67"/>
      <c r="G955" s="21"/>
    </row>
    <row r="956" spans="1:7" ht="30" hidden="1" customHeight="1" x14ac:dyDescent="0.25">
      <c r="A956" s="60"/>
      <c r="B956" s="36"/>
      <c r="C956" s="65"/>
      <c r="D956" s="61"/>
      <c r="E956" s="17"/>
      <c r="F956" s="67"/>
      <c r="G956" s="21"/>
    </row>
    <row r="957" spans="1:7" ht="30" hidden="1" customHeight="1" x14ac:dyDescent="0.25">
      <c r="A957" s="60"/>
      <c r="B957" s="36"/>
      <c r="C957" s="65"/>
      <c r="D957" s="61"/>
      <c r="E957" s="17"/>
      <c r="F957" s="67"/>
      <c r="G957" s="21"/>
    </row>
    <row r="958" spans="1:7" ht="30" hidden="1" customHeight="1" x14ac:dyDescent="0.25">
      <c r="A958" s="60"/>
      <c r="B958" s="36"/>
      <c r="C958" s="65"/>
      <c r="D958" s="61"/>
      <c r="E958" s="17"/>
      <c r="F958" s="67"/>
      <c r="G958" s="21"/>
    </row>
    <row r="959" spans="1:7" ht="30" hidden="1" customHeight="1" x14ac:dyDescent="0.25">
      <c r="A959" s="60"/>
      <c r="B959" s="36"/>
      <c r="C959" s="65"/>
      <c r="D959" s="61"/>
      <c r="E959" s="17"/>
      <c r="F959" s="67"/>
      <c r="G959" s="21"/>
    </row>
    <row r="960" spans="1:7" ht="30" hidden="1" customHeight="1" x14ac:dyDescent="0.25">
      <c r="A960" s="60"/>
      <c r="B960" s="36"/>
      <c r="C960" s="65"/>
      <c r="D960" s="61"/>
      <c r="E960" s="17"/>
      <c r="F960" s="67"/>
      <c r="G960" s="21"/>
    </row>
    <row r="961" spans="1:7" ht="30" hidden="1" customHeight="1" x14ac:dyDescent="0.25">
      <c r="A961" s="60"/>
      <c r="B961" s="36"/>
      <c r="C961" s="65"/>
      <c r="D961" s="61"/>
      <c r="E961" s="17"/>
      <c r="F961" s="67"/>
      <c r="G961" s="21"/>
    </row>
    <row r="962" spans="1:7" ht="30" hidden="1" customHeight="1" x14ac:dyDescent="0.25">
      <c r="A962" s="60"/>
      <c r="B962" s="36"/>
      <c r="C962" s="65"/>
      <c r="D962" s="61"/>
      <c r="E962" s="17"/>
      <c r="F962" s="67"/>
      <c r="G962" s="21"/>
    </row>
    <row r="963" spans="1:7" ht="30" hidden="1" customHeight="1" x14ac:dyDescent="0.25">
      <c r="A963" s="60"/>
      <c r="B963" s="36"/>
      <c r="C963" s="65"/>
      <c r="D963" s="61"/>
      <c r="E963" s="17"/>
      <c r="F963" s="67"/>
      <c r="G963" s="21"/>
    </row>
    <row r="964" spans="1:7" ht="30" hidden="1" customHeight="1" x14ac:dyDescent="0.25">
      <c r="A964" s="60"/>
      <c r="B964" s="36"/>
      <c r="C964" s="65"/>
      <c r="D964" s="61"/>
      <c r="E964" s="17"/>
      <c r="F964" s="67"/>
      <c r="G964" s="21"/>
    </row>
    <row r="965" spans="1:7" ht="30" hidden="1" customHeight="1" x14ac:dyDescent="0.25">
      <c r="A965" s="60"/>
      <c r="B965" s="36"/>
      <c r="C965" s="65"/>
      <c r="D965" s="61"/>
      <c r="E965" s="17"/>
      <c r="F965" s="67"/>
      <c r="G965" s="21"/>
    </row>
    <row r="966" spans="1:7" ht="30" hidden="1" customHeight="1" x14ac:dyDescent="0.25">
      <c r="A966" s="60"/>
      <c r="B966" s="36"/>
      <c r="C966" s="65"/>
      <c r="D966" s="61"/>
      <c r="E966" s="17"/>
      <c r="F966" s="67"/>
      <c r="G966" s="21"/>
    </row>
    <row r="967" spans="1:7" ht="30" hidden="1" customHeight="1" x14ac:dyDescent="0.25">
      <c r="A967" s="60"/>
      <c r="B967" s="36"/>
      <c r="C967" s="65"/>
      <c r="D967" s="61"/>
      <c r="E967" s="17"/>
      <c r="F967" s="67"/>
      <c r="G967" s="21"/>
    </row>
    <row r="968" spans="1:7" ht="30" hidden="1" customHeight="1" x14ac:dyDescent="0.25">
      <c r="A968" s="60"/>
      <c r="B968" s="36"/>
      <c r="C968" s="65"/>
      <c r="D968" s="61"/>
      <c r="E968" s="17"/>
      <c r="F968" s="67"/>
      <c r="G968" s="21"/>
    </row>
    <row r="969" spans="1:7" ht="30" hidden="1" customHeight="1" x14ac:dyDescent="0.25">
      <c r="A969" s="60"/>
      <c r="B969" s="36"/>
      <c r="C969" s="65"/>
      <c r="D969" s="61"/>
      <c r="E969" s="17"/>
      <c r="F969" s="67"/>
      <c r="G969" s="21"/>
    </row>
    <row r="970" spans="1:7" ht="30" hidden="1" customHeight="1" x14ac:dyDescent="0.25">
      <c r="A970" s="60"/>
      <c r="B970" s="36"/>
      <c r="C970" s="65"/>
      <c r="D970" s="61"/>
      <c r="E970" s="17"/>
      <c r="F970" s="67"/>
      <c r="G970" s="21"/>
    </row>
    <row r="971" spans="1:7" ht="30" hidden="1" customHeight="1" x14ac:dyDescent="0.25">
      <c r="A971" s="60"/>
      <c r="B971" s="36"/>
      <c r="C971" s="65"/>
      <c r="D971" s="61"/>
      <c r="E971" s="17"/>
      <c r="F971" s="67"/>
      <c r="G971" s="21"/>
    </row>
    <row r="972" spans="1:7" ht="30" hidden="1" customHeight="1" x14ac:dyDescent="0.25">
      <c r="A972" s="60"/>
      <c r="B972" s="36"/>
      <c r="C972" s="65"/>
      <c r="D972" s="61"/>
      <c r="E972" s="17"/>
      <c r="F972" s="67"/>
      <c r="G972" s="21"/>
    </row>
    <row r="973" spans="1:7" ht="30" hidden="1" customHeight="1" x14ac:dyDescent="0.25">
      <c r="A973" s="60"/>
      <c r="B973" s="36"/>
      <c r="C973" s="65"/>
      <c r="D973" s="61"/>
      <c r="E973" s="17"/>
      <c r="F973" s="67"/>
      <c r="G973" s="21"/>
    </row>
    <row r="974" spans="1:7" ht="30" hidden="1" customHeight="1" x14ac:dyDescent="0.25">
      <c r="A974" s="60"/>
      <c r="B974" s="36"/>
      <c r="C974" s="65"/>
      <c r="D974" s="61"/>
      <c r="E974" s="17"/>
      <c r="F974" s="67"/>
      <c r="G974" s="21"/>
    </row>
    <row r="975" spans="1:7" ht="30" hidden="1" customHeight="1" x14ac:dyDescent="0.25">
      <c r="A975" s="60"/>
      <c r="B975" s="36"/>
      <c r="C975" s="65"/>
      <c r="D975" s="61"/>
      <c r="E975" s="17"/>
      <c r="F975" s="67"/>
      <c r="G975" s="21"/>
    </row>
    <row r="976" spans="1:7" ht="30" hidden="1" customHeight="1" x14ac:dyDescent="0.25">
      <c r="A976" s="60"/>
      <c r="B976" s="36"/>
      <c r="C976" s="65"/>
      <c r="D976" s="61"/>
      <c r="E976" s="17"/>
      <c r="F976" s="67"/>
      <c r="G976" s="21"/>
    </row>
    <row r="977" spans="1:7" ht="30" hidden="1" customHeight="1" x14ac:dyDescent="0.25">
      <c r="A977" s="60"/>
      <c r="B977" s="36"/>
      <c r="C977" s="65"/>
      <c r="D977" s="61"/>
      <c r="E977" s="17"/>
      <c r="F977" s="67"/>
      <c r="G977" s="21"/>
    </row>
    <row r="978" spans="1:7" ht="30" hidden="1" customHeight="1" x14ac:dyDescent="0.25">
      <c r="A978" s="60"/>
      <c r="B978" s="36"/>
      <c r="C978" s="65"/>
      <c r="D978" s="61"/>
      <c r="E978" s="17"/>
      <c r="F978" s="67"/>
      <c r="G978" s="21"/>
    </row>
    <row r="979" spans="1:7" ht="30" hidden="1" customHeight="1" x14ac:dyDescent="0.25">
      <c r="A979" s="60"/>
      <c r="B979" s="36"/>
      <c r="C979" s="65"/>
      <c r="D979" s="61"/>
      <c r="E979" s="17"/>
      <c r="F979" s="67"/>
      <c r="G979" s="21"/>
    </row>
    <row r="980" spans="1:7" ht="30" hidden="1" customHeight="1" x14ac:dyDescent="0.25">
      <c r="A980" s="60"/>
      <c r="B980" s="36"/>
      <c r="C980" s="65"/>
      <c r="D980" s="61"/>
      <c r="E980" s="17"/>
      <c r="F980" s="67"/>
      <c r="G980" s="21"/>
    </row>
    <row r="981" spans="1:7" ht="30" hidden="1" customHeight="1" x14ac:dyDescent="0.25">
      <c r="A981" s="60"/>
      <c r="B981" s="36"/>
      <c r="C981" s="65"/>
      <c r="D981" s="61"/>
      <c r="E981" s="17"/>
      <c r="F981" s="67"/>
      <c r="G981" s="21"/>
    </row>
    <row r="982" spans="1:7" ht="30" hidden="1" customHeight="1" x14ac:dyDescent="0.25">
      <c r="A982" s="60"/>
      <c r="B982" s="36"/>
      <c r="C982" s="65"/>
      <c r="D982" s="61"/>
      <c r="E982" s="17"/>
      <c r="F982" s="67"/>
      <c r="G982" s="21"/>
    </row>
    <row r="983" spans="1:7" ht="30" hidden="1" customHeight="1" x14ac:dyDescent="0.25">
      <c r="A983" s="60"/>
      <c r="B983" s="36"/>
      <c r="C983" s="65"/>
      <c r="D983" s="61"/>
      <c r="E983" s="17"/>
      <c r="F983" s="67"/>
      <c r="G983" s="21"/>
    </row>
    <row r="984" spans="1:7" ht="30" hidden="1" customHeight="1" x14ac:dyDescent="0.25">
      <c r="A984" s="60"/>
      <c r="B984" s="36"/>
      <c r="C984" s="65"/>
      <c r="D984" s="61"/>
      <c r="E984" s="17"/>
      <c r="F984" s="67"/>
      <c r="G984" s="21"/>
    </row>
    <row r="985" spans="1:7" ht="30" hidden="1" customHeight="1" x14ac:dyDescent="0.25">
      <c r="A985" s="60"/>
      <c r="B985" s="36"/>
      <c r="C985" s="65"/>
      <c r="D985" s="61"/>
      <c r="E985" s="17"/>
      <c r="F985" s="67"/>
      <c r="G985" s="21"/>
    </row>
    <row r="986" spans="1:7" ht="30" hidden="1" customHeight="1" x14ac:dyDescent="0.25">
      <c r="A986" s="60"/>
      <c r="B986" s="36"/>
      <c r="C986" s="65"/>
      <c r="D986" s="61"/>
      <c r="E986" s="17"/>
      <c r="F986" s="67"/>
      <c r="G986" s="21"/>
    </row>
    <row r="987" spans="1:7" ht="30" hidden="1" customHeight="1" x14ac:dyDescent="0.25">
      <c r="A987" s="60"/>
      <c r="B987" s="36"/>
      <c r="C987" s="65"/>
      <c r="D987" s="61"/>
      <c r="E987" s="17"/>
      <c r="F987" s="67"/>
      <c r="G987" s="21"/>
    </row>
    <row r="988" spans="1:7" ht="30" hidden="1" customHeight="1" x14ac:dyDescent="0.25">
      <c r="A988" s="60"/>
      <c r="B988" s="36"/>
      <c r="C988" s="65"/>
      <c r="D988" s="61"/>
      <c r="E988" s="17"/>
      <c r="F988" s="67"/>
      <c r="G988" s="21"/>
    </row>
    <row r="989" spans="1:7" ht="30" hidden="1" customHeight="1" x14ac:dyDescent="0.25">
      <c r="A989" s="60"/>
      <c r="B989" s="36"/>
      <c r="C989" s="65"/>
      <c r="D989" s="61"/>
      <c r="E989" s="17"/>
      <c r="F989" s="67"/>
      <c r="G989" s="21"/>
    </row>
    <row r="990" spans="1:7" ht="30" hidden="1" customHeight="1" x14ac:dyDescent="0.25">
      <c r="A990" s="60"/>
      <c r="B990" s="36"/>
      <c r="C990" s="65"/>
      <c r="D990" s="61"/>
      <c r="E990" s="17"/>
      <c r="F990" s="67"/>
      <c r="G990" s="21"/>
    </row>
    <row r="991" spans="1:7" ht="30" hidden="1" customHeight="1" x14ac:dyDescent="0.25">
      <c r="A991" s="60"/>
      <c r="B991" s="36"/>
      <c r="C991" s="65"/>
      <c r="D991" s="61"/>
      <c r="E991" s="17"/>
      <c r="F991" s="67"/>
      <c r="G991" s="21"/>
    </row>
    <row r="992" spans="1:7" ht="30" hidden="1" customHeight="1" x14ac:dyDescent="0.25">
      <c r="A992" s="60"/>
      <c r="B992" s="36"/>
      <c r="C992" s="65"/>
      <c r="D992" s="61"/>
      <c r="E992" s="17"/>
      <c r="F992" s="67"/>
      <c r="G992" s="21"/>
    </row>
    <row r="993" spans="1:7" ht="30" hidden="1" customHeight="1" x14ac:dyDescent="0.25">
      <c r="A993" s="60"/>
      <c r="B993" s="36"/>
      <c r="C993" s="65"/>
      <c r="D993" s="61"/>
      <c r="E993" s="17"/>
      <c r="F993" s="67"/>
      <c r="G993" s="21"/>
    </row>
    <row r="994" spans="1:7" ht="30" hidden="1" customHeight="1" x14ac:dyDescent="0.25">
      <c r="A994" s="60"/>
      <c r="B994" s="36"/>
      <c r="C994" s="65"/>
      <c r="D994" s="61"/>
      <c r="E994" s="17"/>
      <c r="F994" s="67"/>
      <c r="G994" s="21"/>
    </row>
    <row r="995" spans="1:7" ht="30" hidden="1" customHeight="1" x14ac:dyDescent="0.25">
      <c r="A995" s="60"/>
      <c r="B995" s="36"/>
      <c r="C995" s="65"/>
      <c r="D995" s="61"/>
      <c r="E995" s="17"/>
      <c r="F995" s="67"/>
      <c r="G995" s="21"/>
    </row>
    <row r="996" spans="1:7" ht="30" hidden="1" customHeight="1" x14ac:dyDescent="0.25">
      <c r="A996" s="60"/>
      <c r="B996" s="36"/>
      <c r="C996" s="65"/>
      <c r="D996" s="61"/>
      <c r="E996" s="17"/>
      <c r="F996" s="67"/>
      <c r="G996" s="21"/>
    </row>
    <row r="997" spans="1:7" ht="30" hidden="1" customHeight="1" x14ac:dyDescent="0.25">
      <c r="A997" s="60"/>
      <c r="B997" s="36"/>
      <c r="C997" s="18"/>
      <c r="D997" s="61"/>
      <c r="E997" s="17"/>
      <c r="F997" s="67"/>
      <c r="G997" s="21"/>
    </row>
    <row r="998" spans="1:7" ht="30" hidden="1" customHeight="1" x14ac:dyDescent="0.25">
      <c r="A998" s="60"/>
      <c r="B998" s="36"/>
      <c r="C998" s="18"/>
      <c r="D998" s="61"/>
      <c r="E998" s="17"/>
      <c r="F998" s="67"/>
      <c r="G998" s="21"/>
    </row>
    <row r="999" spans="1:7" ht="30" hidden="1" customHeight="1" x14ac:dyDescent="0.25">
      <c r="A999" s="60"/>
      <c r="B999" s="36"/>
      <c r="C999" s="18"/>
      <c r="D999" s="61"/>
      <c r="E999" s="17"/>
      <c r="F999" s="67"/>
      <c r="G999" s="21"/>
    </row>
    <row r="1000" spans="1:7" ht="30" hidden="1" customHeight="1" x14ac:dyDescent="0.25">
      <c r="A1000" s="60"/>
      <c r="B1000" s="36"/>
      <c r="C1000" s="18"/>
      <c r="D1000" s="61"/>
      <c r="E1000" s="17"/>
      <c r="F1000" s="67"/>
      <c r="G1000" s="21"/>
    </row>
    <row r="1001" spans="1:7" ht="30" hidden="1" customHeight="1" x14ac:dyDescent="0.25">
      <c r="A1001" s="60"/>
      <c r="B1001" s="36"/>
      <c r="C1001" s="18"/>
      <c r="D1001" s="61"/>
      <c r="E1001" s="17"/>
      <c r="F1001" s="67"/>
      <c r="G1001" s="21"/>
    </row>
    <row r="1002" spans="1:7" ht="30" hidden="1" customHeight="1" x14ac:dyDescent="0.25">
      <c r="A1002" s="60"/>
      <c r="B1002" s="36"/>
      <c r="C1002" s="18"/>
      <c r="D1002" s="61"/>
      <c r="E1002" s="17"/>
      <c r="F1002" s="67"/>
      <c r="G1002" s="21"/>
    </row>
    <row r="1003" spans="1:7" ht="30" hidden="1" customHeight="1" x14ac:dyDescent="0.25">
      <c r="A1003" s="60"/>
      <c r="B1003" s="36"/>
      <c r="C1003" s="65"/>
      <c r="D1003" s="61"/>
      <c r="E1003" s="17"/>
      <c r="F1003" s="67"/>
      <c r="G1003" s="21"/>
    </row>
    <row r="1004" spans="1:7" ht="30" hidden="1" customHeight="1" x14ac:dyDescent="0.25">
      <c r="A1004" s="60"/>
      <c r="B1004" s="36"/>
      <c r="C1004" s="65"/>
      <c r="D1004" s="61"/>
      <c r="E1004" s="17"/>
      <c r="F1004" s="67"/>
      <c r="G1004" s="21"/>
    </row>
    <row r="1005" spans="1:7" ht="30" hidden="1" customHeight="1" x14ac:dyDescent="0.25">
      <c r="A1005" s="60"/>
      <c r="B1005" s="36"/>
      <c r="C1005" s="65"/>
      <c r="D1005" s="61"/>
      <c r="E1005" s="17"/>
      <c r="F1005" s="67"/>
      <c r="G1005" s="21"/>
    </row>
    <row r="1006" spans="1:7" ht="30" hidden="1" customHeight="1" x14ac:dyDescent="0.25">
      <c r="A1006" s="60"/>
      <c r="B1006" s="36"/>
      <c r="C1006" s="65"/>
      <c r="D1006" s="61"/>
      <c r="E1006" s="17"/>
      <c r="F1006" s="67"/>
      <c r="G1006" s="21"/>
    </row>
    <row r="1007" spans="1:7" ht="30" hidden="1" customHeight="1" x14ac:dyDescent="0.25">
      <c r="A1007" s="60"/>
      <c r="B1007" s="36"/>
      <c r="C1007" s="65"/>
      <c r="D1007" s="61"/>
      <c r="E1007" s="17"/>
      <c r="F1007" s="67"/>
      <c r="G1007" s="21"/>
    </row>
    <row r="1008" spans="1:7" ht="30" hidden="1" customHeight="1" x14ac:dyDescent="0.25">
      <c r="A1008" s="60"/>
      <c r="B1008" s="36"/>
      <c r="C1008" s="65"/>
      <c r="D1008" s="61"/>
      <c r="E1008" s="17"/>
      <c r="F1008" s="67"/>
      <c r="G1008" s="21"/>
    </row>
    <row r="1009" spans="1:7" ht="30" hidden="1" customHeight="1" x14ac:dyDescent="0.25">
      <c r="A1009" s="60"/>
      <c r="B1009" s="36"/>
      <c r="C1009" s="65"/>
      <c r="D1009" s="61"/>
      <c r="E1009" s="17"/>
      <c r="F1009" s="67"/>
      <c r="G1009" s="21"/>
    </row>
    <row r="1010" spans="1:7" ht="30" hidden="1" customHeight="1" x14ac:dyDescent="0.25">
      <c r="A1010" s="60"/>
      <c r="B1010" s="36"/>
      <c r="C1010" s="65"/>
      <c r="D1010" s="61"/>
      <c r="E1010" s="17"/>
      <c r="F1010" s="67"/>
      <c r="G1010" s="21"/>
    </row>
    <row r="1011" spans="1:7" ht="30" hidden="1" customHeight="1" x14ac:dyDescent="0.25">
      <c r="A1011" s="60"/>
      <c r="B1011" s="36"/>
      <c r="C1011" s="65"/>
      <c r="D1011" s="61"/>
      <c r="E1011" s="17"/>
      <c r="F1011" s="67"/>
      <c r="G1011" s="21"/>
    </row>
    <row r="1012" spans="1:7" ht="30" hidden="1" customHeight="1" x14ac:dyDescent="0.25">
      <c r="A1012" s="60"/>
      <c r="B1012" s="36"/>
      <c r="C1012" s="65"/>
      <c r="D1012" s="61"/>
      <c r="E1012" s="17"/>
      <c r="F1012" s="67"/>
      <c r="G1012" s="21"/>
    </row>
    <row r="1013" spans="1:7" ht="30" hidden="1" customHeight="1" x14ac:dyDescent="0.25">
      <c r="A1013" s="60"/>
      <c r="B1013" s="36"/>
      <c r="C1013" s="65"/>
      <c r="D1013" s="61"/>
      <c r="E1013" s="17"/>
      <c r="F1013" s="67"/>
      <c r="G1013" s="21"/>
    </row>
    <row r="1014" spans="1:7" ht="30" hidden="1" customHeight="1" x14ac:dyDescent="0.25">
      <c r="A1014" s="60"/>
      <c r="B1014" s="36"/>
      <c r="C1014" s="65"/>
      <c r="D1014" s="61"/>
      <c r="E1014" s="17"/>
      <c r="F1014" s="67"/>
      <c r="G1014" s="21"/>
    </row>
    <row r="1015" spans="1:7" ht="30" hidden="1" customHeight="1" x14ac:dyDescent="0.25">
      <c r="A1015" s="60"/>
      <c r="B1015" s="36"/>
      <c r="C1015" s="65"/>
      <c r="D1015" s="61"/>
      <c r="E1015" s="17"/>
      <c r="F1015" s="67"/>
      <c r="G1015" s="21"/>
    </row>
    <row r="1016" spans="1:7" ht="30" hidden="1" customHeight="1" x14ac:dyDescent="0.25">
      <c r="A1016" s="60"/>
      <c r="B1016" s="36"/>
      <c r="C1016" s="65"/>
      <c r="D1016" s="61"/>
      <c r="E1016" s="17"/>
      <c r="F1016" s="67"/>
      <c r="G1016" s="21"/>
    </row>
    <row r="1017" spans="1:7" ht="30" hidden="1" customHeight="1" x14ac:dyDescent="0.25">
      <c r="A1017" s="60"/>
      <c r="B1017" s="36"/>
      <c r="C1017" s="65"/>
      <c r="D1017" s="61"/>
      <c r="E1017" s="17"/>
      <c r="F1017" s="67"/>
      <c r="G1017" s="21"/>
    </row>
    <row r="1018" spans="1:7" ht="30" hidden="1" customHeight="1" x14ac:dyDescent="0.25">
      <c r="A1018" s="60"/>
      <c r="B1018" s="36"/>
      <c r="C1018" s="65"/>
      <c r="D1018" s="61"/>
      <c r="E1018" s="17"/>
      <c r="F1018" s="67"/>
      <c r="G1018" s="21"/>
    </row>
    <row r="1019" spans="1:7" ht="30" hidden="1" customHeight="1" x14ac:dyDescent="0.25">
      <c r="A1019" s="60"/>
      <c r="B1019" s="36"/>
      <c r="C1019" s="65"/>
      <c r="D1019" s="61"/>
      <c r="E1019" s="17"/>
      <c r="F1019" s="67"/>
      <c r="G1019" s="21"/>
    </row>
    <row r="1020" spans="1:7" ht="30" hidden="1" customHeight="1" x14ac:dyDescent="0.25">
      <c r="A1020" s="60"/>
      <c r="B1020" s="36"/>
      <c r="C1020" s="65"/>
      <c r="D1020" s="61"/>
      <c r="E1020" s="17"/>
      <c r="F1020" s="67"/>
      <c r="G1020" s="21"/>
    </row>
    <row r="1021" spans="1:7" ht="30" hidden="1" customHeight="1" x14ac:dyDescent="0.25">
      <c r="A1021" s="60"/>
      <c r="B1021" s="36"/>
      <c r="C1021" s="65"/>
      <c r="D1021" s="61"/>
      <c r="E1021" s="17"/>
      <c r="F1021" s="67"/>
      <c r="G1021" s="21"/>
    </row>
    <row r="1022" spans="1:7" ht="30" hidden="1" customHeight="1" x14ac:dyDescent="0.25">
      <c r="A1022" s="60"/>
      <c r="B1022" s="36"/>
      <c r="C1022" s="65"/>
      <c r="D1022" s="61"/>
      <c r="E1022" s="17"/>
      <c r="F1022" s="67"/>
      <c r="G1022" s="21"/>
    </row>
    <row r="1023" spans="1:7" ht="30" hidden="1" customHeight="1" x14ac:dyDescent="0.25">
      <c r="A1023" s="60"/>
      <c r="B1023" s="36"/>
      <c r="C1023" s="65"/>
      <c r="D1023" s="61"/>
      <c r="E1023" s="17"/>
      <c r="F1023" s="67"/>
      <c r="G1023" s="21"/>
    </row>
    <row r="1024" spans="1:7" ht="30" hidden="1" customHeight="1" x14ac:dyDescent="0.25">
      <c r="A1024" s="60"/>
      <c r="B1024" s="36"/>
      <c r="C1024" s="65"/>
      <c r="D1024" s="61"/>
      <c r="E1024" s="17"/>
      <c r="F1024" s="67"/>
      <c r="G1024" s="21"/>
    </row>
    <row r="1025" spans="1:7" ht="30" hidden="1" customHeight="1" x14ac:dyDescent="0.25">
      <c r="A1025" s="60"/>
      <c r="B1025" s="36"/>
      <c r="C1025" s="65"/>
      <c r="D1025" s="61"/>
      <c r="E1025" s="17"/>
      <c r="F1025" s="67"/>
      <c r="G1025" s="21"/>
    </row>
    <row r="1026" spans="1:7" ht="30" hidden="1" customHeight="1" x14ac:dyDescent="0.25">
      <c r="A1026" s="60"/>
      <c r="B1026" s="36"/>
      <c r="C1026" s="65"/>
      <c r="D1026" s="61"/>
      <c r="E1026" s="17"/>
      <c r="F1026" s="67"/>
      <c r="G1026" s="21"/>
    </row>
    <row r="1027" spans="1:7" ht="30" hidden="1" customHeight="1" x14ac:dyDescent="0.25">
      <c r="A1027" s="60"/>
      <c r="B1027" s="36"/>
      <c r="C1027" s="65"/>
      <c r="D1027" s="61"/>
      <c r="E1027" s="17"/>
      <c r="F1027" s="67"/>
      <c r="G1027" s="21"/>
    </row>
    <row r="1028" spans="1:7" ht="30" hidden="1" customHeight="1" x14ac:dyDescent="0.25">
      <c r="A1028" s="60"/>
      <c r="B1028" s="36"/>
      <c r="C1028" s="65"/>
      <c r="D1028" s="61"/>
      <c r="E1028" s="17"/>
      <c r="F1028" s="67"/>
      <c r="G1028" s="21"/>
    </row>
    <row r="1029" spans="1:7" ht="30" hidden="1" customHeight="1" x14ac:dyDescent="0.25">
      <c r="A1029" s="60"/>
      <c r="B1029" s="36"/>
      <c r="C1029" s="65"/>
      <c r="D1029" s="61"/>
      <c r="E1029" s="17"/>
      <c r="F1029" s="67"/>
      <c r="G1029" s="21"/>
    </row>
    <row r="1030" spans="1:7" ht="30" hidden="1" customHeight="1" x14ac:dyDescent="0.25">
      <c r="A1030" s="60"/>
      <c r="B1030" s="36"/>
      <c r="C1030" s="65"/>
      <c r="D1030" s="61"/>
      <c r="E1030" s="17"/>
      <c r="F1030" s="67"/>
      <c r="G1030" s="21"/>
    </row>
    <row r="1031" spans="1:7" ht="30" hidden="1" customHeight="1" x14ac:dyDescent="0.25">
      <c r="A1031" s="60"/>
      <c r="B1031" s="36"/>
      <c r="C1031" s="65"/>
      <c r="D1031" s="61"/>
      <c r="E1031" s="17"/>
      <c r="F1031" s="67"/>
      <c r="G1031" s="21"/>
    </row>
    <row r="1032" spans="1:7" ht="30" hidden="1" customHeight="1" x14ac:dyDescent="0.25">
      <c r="A1032" s="60"/>
      <c r="B1032" s="36"/>
      <c r="C1032" s="65"/>
      <c r="D1032" s="61"/>
      <c r="E1032" s="17"/>
      <c r="F1032" s="67"/>
      <c r="G1032" s="21"/>
    </row>
    <row r="1033" spans="1:7" ht="30" hidden="1" customHeight="1" x14ac:dyDescent="0.25">
      <c r="A1033" s="60"/>
      <c r="B1033" s="36"/>
      <c r="C1033" s="36"/>
      <c r="D1033" s="61"/>
      <c r="E1033" s="17"/>
      <c r="F1033" s="67"/>
      <c r="G1033" s="21"/>
    </row>
    <row r="1034" spans="1:7" ht="30" hidden="1" customHeight="1" x14ac:dyDescent="0.25">
      <c r="A1034" s="60"/>
      <c r="B1034" s="36"/>
      <c r="C1034" s="65"/>
      <c r="D1034" s="61"/>
      <c r="E1034" s="17"/>
      <c r="F1034" s="67"/>
      <c r="G1034" s="21"/>
    </row>
    <row r="1035" spans="1:7" ht="30" hidden="1" customHeight="1" x14ac:dyDescent="0.25">
      <c r="A1035" s="60"/>
      <c r="B1035" s="36"/>
      <c r="C1035" s="65"/>
      <c r="D1035" s="61"/>
      <c r="E1035" s="17"/>
      <c r="F1035" s="67"/>
      <c r="G1035" s="21"/>
    </row>
    <row r="1036" spans="1:7" ht="30" hidden="1" customHeight="1" x14ac:dyDescent="0.25">
      <c r="A1036" s="60"/>
      <c r="B1036" s="36"/>
      <c r="C1036" s="65"/>
      <c r="D1036" s="61"/>
      <c r="E1036" s="17"/>
      <c r="F1036" s="67"/>
      <c r="G1036" s="21"/>
    </row>
    <row r="1037" spans="1:7" ht="30" hidden="1" customHeight="1" x14ac:dyDescent="0.25">
      <c r="A1037" s="60"/>
      <c r="B1037" s="36"/>
      <c r="C1037" s="65"/>
      <c r="D1037" s="61"/>
      <c r="E1037" s="17"/>
      <c r="F1037" s="67"/>
      <c r="G1037" s="21"/>
    </row>
    <row r="1038" spans="1:7" ht="30" hidden="1" customHeight="1" x14ac:dyDescent="0.25">
      <c r="A1038" s="60"/>
      <c r="B1038" s="36"/>
      <c r="C1038" s="65"/>
      <c r="D1038" s="61"/>
      <c r="E1038" s="17"/>
      <c r="F1038" s="67"/>
      <c r="G1038" s="21"/>
    </row>
    <row r="1039" spans="1:7" ht="30" hidden="1" customHeight="1" x14ac:dyDescent="0.25">
      <c r="A1039" s="78"/>
      <c r="B1039" s="84"/>
      <c r="C1039" s="79"/>
      <c r="D1039" s="61"/>
      <c r="E1039" s="17"/>
      <c r="F1039" s="67"/>
      <c r="G1039" s="21"/>
    </row>
    <row r="1040" spans="1:7" ht="30" hidden="1" customHeight="1" x14ac:dyDescent="0.25">
      <c r="A1040" s="78"/>
      <c r="B1040" s="84"/>
      <c r="C1040" s="79"/>
      <c r="D1040" s="61"/>
      <c r="E1040" s="17"/>
      <c r="F1040" s="67"/>
      <c r="G1040" s="21"/>
    </row>
    <row r="1041" spans="1:7" ht="30" hidden="1" customHeight="1" x14ac:dyDescent="0.25">
      <c r="A1041" s="60"/>
      <c r="B1041" s="36"/>
      <c r="C1041" s="65"/>
      <c r="D1041" s="61"/>
      <c r="E1041" s="17"/>
      <c r="F1041" s="67"/>
      <c r="G1041" s="21"/>
    </row>
    <row r="1042" spans="1:7" ht="30" hidden="1" customHeight="1" x14ac:dyDescent="0.25">
      <c r="A1042" s="60"/>
      <c r="B1042" s="36"/>
      <c r="C1042" s="65"/>
      <c r="D1042" s="61"/>
      <c r="E1042" s="17"/>
      <c r="F1042" s="67"/>
      <c r="G1042" s="21"/>
    </row>
    <row r="1043" spans="1:7" ht="30" hidden="1" customHeight="1" x14ac:dyDescent="0.25">
      <c r="A1043" s="60"/>
      <c r="B1043" s="36"/>
      <c r="C1043" s="65"/>
      <c r="D1043" s="61"/>
      <c r="E1043" s="17"/>
      <c r="F1043" s="67"/>
      <c r="G1043" s="21"/>
    </row>
    <row r="1044" spans="1:7" ht="30" hidden="1" customHeight="1" x14ac:dyDescent="0.25">
      <c r="A1044" s="60"/>
      <c r="B1044" s="36"/>
      <c r="C1044" s="65"/>
      <c r="D1044" s="61"/>
      <c r="E1044" s="17"/>
      <c r="F1044" s="67"/>
      <c r="G1044" s="21"/>
    </row>
    <row r="1045" spans="1:7" ht="30" hidden="1" customHeight="1" x14ac:dyDescent="0.25">
      <c r="A1045" s="60"/>
      <c r="B1045" s="36"/>
      <c r="C1045" s="65"/>
      <c r="D1045" s="61"/>
      <c r="E1045" s="17"/>
      <c r="F1045" s="67"/>
      <c r="G1045" s="21"/>
    </row>
    <row r="1046" spans="1:7" ht="30" hidden="1" customHeight="1" x14ac:dyDescent="0.25">
      <c r="A1046" s="60"/>
      <c r="B1046" s="36"/>
      <c r="C1046" s="65"/>
      <c r="D1046" s="61"/>
      <c r="E1046" s="17"/>
      <c r="F1046" s="67"/>
      <c r="G1046" s="21"/>
    </row>
    <row r="1047" spans="1:7" ht="30" hidden="1" customHeight="1" x14ac:dyDescent="0.25">
      <c r="A1047" s="60"/>
      <c r="B1047" s="36"/>
      <c r="C1047" s="65"/>
      <c r="D1047" s="61"/>
      <c r="E1047" s="17"/>
      <c r="F1047" s="67"/>
      <c r="G1047" s="21"/>
    </row>
    <row r="1048" spans="1:7" ht="30" hidden="1" customHeight="1" x14ac:dyDescent="0.25">
      <c r="A1048" s="60"/>
      <c r="B1048" s="36"/>
      <c r="C1048" s="65"/>
      <c r="D1048" s="61"/>
      <c r="E1048" s="17"/>
      <c r="F1048" s="67"/>
      <c r="G1048" s="21"/>
    </row>
    <row r="1049" spans="1:7" ht="30" hidden="1" customHeight="1" x14ac:dyDescent="0.25">
      <c r="A1049" s="60"/>
      <c r="B1049" s="36"/>
      <c r="C1049" s="65"/>
      <c r="D1049" s="61"/>
      <c r="E1049" s="17"/>
      <c r="F1049" s="67"/>
      <c r="G1049" s="21"/>
    </row>
    <row r="1050" spans="1:7" ht="30" hidden="1" customHeight="1" x14ac:dyDescent="0.25">
      <c r="A1050" s="60"/>
      <c r="B1050" s="36"/>
      <c r="C1050" s="65"/>
      <c r="D1050" s="61"/>
      <c r="E1050" s="17"/>
      <c r="F1050" s="67"/>
      <c r="G1050" s="21"/>
    </row>
    <row r="1051" spans="1:7" ht="30" hidden="1" customHeight="1" x14ac:dyDescent="0.25">
      <c r="A1051" s="60"/>
      <c r="B1051" s="36"/>
      <c r="C1051" s="36"/>
      <c r="D1051" s="61"/>
      <c r="E1051" s="17"/>
      <c r="F1051" s="67"/>
      <c r="G1051" s="21"/>
    </row>
    <row r="1052" spans="1:7" ht="30" hidden="1" customHeight="1" x14ac:dyDescent="0.25">
      <c r="A1052" s="60"/>
      <c r="B1052" s="36"/>
      <c r="C1052" s="65"/>
      <c r="D1052" s="61"/>
      <c r="E1052" s="17"/>
      <c r="F1052" s="67"/>
      <c r="G1052" s="21"/>
    </row>
    <row r="1053" spans="1:7" ht="30" hidden="1" customHeight="1" x14ac:dyDescent="0.25">
      <c r="A1053" s="60"/>
      <c r="B1053" s="36"/>
      <c r="C1053" s="65"/>
      <c r="D1053" s="61"/>
      <c r="E1053" s="17"/>
      <c r="F1053" s="67"/>
      <c r="G1053" s="21"/>
    </row>
    <row r="1054" spans="1:7" ht="30" hidden="1" customHeight="1" x14ac:dyDescent="0.25">
      <c r="A1054" s="60"/>
      <c r="B1054" s="36"/>
      <c r="C1054" s="65"/>
      <c r="D1054" s="61"/>
      <c r="E1054" s="17"/>
      <c r="F1054" s="67"/>
      <c r="G1054" s="21"/>
    </row>
    <row r="1055" spans="1:7" ht="30" hidden="1" customHeight="1" x14ac:dyDescent="0.25">
      <c r="A1055" s="60"/>
      <c r="B1055" s="36"/>
      <c r="C1055" s="65"/>
      <c r="D1055" s="61"/>
      <c r="E1055" s="17"/>
      <c r="F1055" s="67"/>
      <c r="G1055" s="21"/>
    </row>
    <row r="1056" spans="1:7" ht="30" hidden="1" customHeight="1" x14ac:dyDescent="0.25">
      <c r="A1056" s="60"/>
      <c r="B1056" s="36"/>
      <c r="C1056" s="65"/>
      <c r="D1056" s="61"/>
      <c r="E1056" s="17"/>
      <c r="F1056" s="67"/>
      <c r="G1056" s="21"/>
    </row>
    <row r="1057" spans="1:7" ht="30" hidden="1" customHeight="1" x14ac:dyDescent="0.25">
      <c r="A1057" s="60"/>
      <c r="B1057" s="36"/>
      <c r="C1057" s="65"/>
      <c r="D1057" s="61"/>
      <c r="E1057" s="17"/>
      <c r="F1057" s="67"/>
      <c r="G1057" s="21"/>
    </row>
    <row r="1058" spans="1:7" ht="30" hidden="1" customHeight="1" x14ac:dyDescent="0.25">
      <c r="A1058" s="60"/>
      <c r="B1058" s="36"/>
      <c r="C1058" s="65"/>
      <c r="D1058" s="61"/>
      <c r="E1058" s="17"/>
      <c r="F1058" s="67"/>
      <c r="G1058" s="21"/>
    </row>
    <row r="1059" spans="1:7" ht="30" hidden="1" customHeight="1" x14ac:dyDescent="0.25">
      <c r="A1059" s="60"/>
      <c r="B1059" s="36"/>
      <c r="C1059" s="65"/>
      <c r="D1059" s="61"/>
      <c r="E1059" s="17"/>
      <c r="F1059" s="67"/>
      <c r="G1059" s="21"/>
    </row>
    <row r="1060" spans="1:7" ht="30" hidden="1" customHeight="1" x14ac:dyDescent="0.25">
      <c r="A1060" s="60"/>
      <c r="B1060" s="36"/>
      <c r="C1060" s="65"/>
      <c r="D1060" s="61"/>
      <c r="E1060" s="17"/>
      <c r="F1060" s="67"/>
      <c r="G1060" s="21"/>
    </row>
    <row r="1061" spans="1:7" ht="30" hidden="1" customHeight="1" x14ac:dyDescent="0.25">
      <c r="A1061" s="60"/>
      <c r="B1061" s="36"/>
      <c r="C1061" s="65"/>
      <c r="D1061" s="61"/>
      <c r="E1061" s="17"/>
      <c r="F1061" s="67"/>
      <c r="G1061" s="21"/>
    </row>
    <row r="1062" spans="1:7" ht="30" hidden="1" customHeight="1" x14ac:dyDescent="0.25">
      <c r="A1062" s="60"/>
      <c r="B1062" s="36"/>
      <c r="C1062" s="65"/>
      <c r="D1062" s="61"/>
      <c r="E1062" s="17"/>
      <c r="F1062" s="67"/>
      <c r="G1062" s="21"/>
    </row>
    <row r="1063" spans="1:7" ht="30" hidden="1" customHeight="1" x14ac:dyDescent="0.25">
      <c r="A1063" s="60"/>
      <c r="B1063" s="36"/>
      <c r="C1063" s="65"/>
      <c r="D1063" s="61"/>
      <c r="E1063" s="17"/>
      <c r="F1063" s="67"/>
      <c r="G1063" s="21"/>
    </row>
    <row r="1064" spans="1:7" ht="30" hidden="1" customHeight="1" x14ac:dyDescent="0.25">
      <c r="A1064" s="60"/>
      <c r="B1064" s="36"/>
      <c r="C1064" s="65"/>
      <c r="D1064" s="61"/>
      <c r="E1064" s="17"/>
      <c r="F1064" s="67"/>
      <c r="G1064" s="21"/>
    </row>
    <row r="1065" spans="1:7" ht="30" hidden="1" customHeight="1" x14ac:dyDescent="0.25">
      <c r="A1065" s="60"/>
      <c r="B1065" s="36"/>
      <c r="C1065" s="65"/>
      <c r="D1065" s="61"/>
      <c r="E1065" s="17"/>
      <c r="F1065" s="67"/>
      <c r="G1065" s="21"/>
    </row>
    <row r="1066" spans="1:7" ht="30" hidden="1" customHeight="1" x14ac:dyDescent="0.25">
      <c r="A1066" s="60"/>
      <c r="B1066" s="36"/>
      <c r="C1066" s="65"/>
      <c r="D1066" s="61"/>
      <c r="E1066" s="17"/>
      <c r="F1066" s="67"/>
      <c r="G1066" s="21"/>
    </row>
    <row r="1067" spans="1:7" ht="30" hidden="1" customHeight="1" x14ac:dyDescent="0.25">
      <c r="A1067" s="60"/>
      <c r="B1067" s="36"/>
      <c r="C1067" s="65"/>
      <c r="D1067" s="61"/>
      <c r="E1067" s="17"/>
      <c r="F1067" s="67"/>
      <c r="G1067" s="21"/>
    </row>
    <row r="1068" spans="1:7" ht="30" hidden="1" customHeight="1" x14ac:dyDescent="0.25">
      <c r="A1068" s="60"/>
      <c r="B1068" s="36"/>
      <c r="C1068" s="65"/>
      <c r="D1068" s="61"/>
      <c r="E1068" s="17"/>
      <c r="F1068" s="67"/>
      <c r="G1068" s="21"/>
    </row>
    <row r="1069" spans="1:7" ht="30" hidden="1" customHeight="1" x14ac:dyDescent="0.25">
      <c r="A1069" s="60"/>
      <c r="B1069" s="36"/>
      <c r="C1069" s="65"/>
      <c r="D1069" s="61"/>
      <c r="E1069" s="17"/>
      <c r="F1069" s="67"/>
      <c r="G1069" s="21"/>
    </row>
    <row r="1070" spans="1:7" ht="30" hidden="1" customHeight="1" x14ac:dyDescent="0.25">
      <c r="A1070" s="60"/>
      <c r="B1070" s="36"/>
      <c r="C1070" s="65"/>
      <c r="D1070" s="61"/>
      <c r="E1070" s="17"/>
      <c r="F1070" s="67"/>
      <c r="G1070" s="21"/>
    </row>
    <row r="1071" spans="1:7" ht="30" hidden="1" customHeight="1" x14ac:dyDescent="0.25">
      <c r="A1071" s="60"/>
      <c r="B1071" s="36"/>
      <c r="C1071" s="65"/>
      <c r="D1071" s="61"/>
      <c r="E1071" s="17"/>
      <c r="F1071" s="67"/>
      <c r="G1071" s="21"/>
    </row>
    <row r="1072" spans="1:7" ht="30" hidden="1" customHeight="1" x14ac:dyDescent="0.25">
      <c r="A1072" s="60"/>
      <c r="B1072" s="36"/>
      <c r="C1072" s="65"/>
      <c r="D1072" s="61"/>
      <c r="E1072" s="17"/>
      <c r="F1072" s="67"/>
      <c r="G1072" s="21"/>
    </row>
    <row r="1073" spans="1:7" ht="30" hidden="1" customHeight="1" x14ac:dyDescent="0.25">
      <c r="A1073" s="60"/>
      <c r="B1073" s="36"/>
      <c r="C1073" s="65"/>
      <c r="D1073" s="61"/>
      <c r="E1073" s="17"/>
      <c r="F1073" s="67"/>
      <c r="G1073" s="21"/>
    </row>
    <row r="1074" spans="1:7" ht="30" hidden="1" customHeight="1" x14ac:dyDescent="0.25">
      <c r="A1074" s="60"/>
      <c r="B1074" s="36"/>
      <c r="C1074" s="65"/>
      <c r="D1074" s="61"/>
      <c r="E1074" s="17"/>
      <c r="F1074" s="67"/>
      <c r="G1074" s="21"/>
    </row>
    <row r="1075" spans="1:7" ht="30" hidden="1" customHeight="1" x14ac:dyDescent="0.25">
      <c r="A1075" s="60"/>
      <c r="B1075" s="36"/>
      <c r="C1075" s="65"/>
      <c r="D1075" s="61"/>
      <c r="E1075" s="17"/>
      <c r="F1075" s="67"/>
      <c r="G1075" s="21"/>
    </row>
    <row r="1076" spans="1:7" ht="30" hidden="1" customHeight="1" x14ac:dyDescent="0.25">
      <c r="A1076" s="60"/>
      <c r="B1076" s="36"/>
      <c r="C1076" s="65"/>
      <c r="D1076" s="61"/>
      <c r="E1076" s="17"/>
      <c r="F1076" s="67"/>
      <c r="G1076" s="21"/>
    </row>
    <row r="1077" spans="1:7" ht="30" hidden="1" customHeight="1" x14ac:dyDescent="0.25">
      <c r="A1077" s="60"/>
      <c r="B1077" s="36"/>
      <c r="C1077" s="65"/>
      <c r="D1077" s="61"/>
      <c r="E1077" s="17"/>
      <c r="F1077" s="67"/>
      <c r="G1077" s="21"/>
    </row>
    <row r="1078" spans="1:7" ht="30" hidden="1" customHeight="1" x14ac:dyDescent="0.25">
      <c r="A1078" s="60"/>
      <c r="B1078" s="36"/>
      <c r="C1078" s="65"/>
      <c r="D1078" s="61"/>
      <c r="E1078" s="17"/>
      <c r="F1078" s="67"/>
      <c r="G1078" s="21"/>
    </row>
    <row r="1079" spans="1:7" ht="30" hidden="1" customHeight="1" x14ac:dyDescent="0.25">
      <c r="A1079" s="60"/>
      <c r="B1079" s="36"/>
      <c r="C1079" s="65"/>
      <c r="D1079" s="61"/>
      <c r="E1079" s="17"/>
      <c r="F1079" s="67"/>
      <c r="G1079" s="21"/>
    </row>
    <row r="1080" spans="1:7" ht="30" hidden="1" customHeight="1" x14ac:dyDescent="0.25">
      <c r="A1080" s="60"/>
      <c r="B1080" s="36"/>
      <c r="C1080" s="65"/>
      <c r="D1080" s="61"/>
      <c r="E1080" s="17"/>
      <c r="F1080" s="67"/>
      <c r="G1080" s="21"/>
    </row>
    <row r="1081" spans="1:7" ht="30" hidden="1" customHeight="1" x14ac:dyDescent="0.25">
      <c r="A1081" s="60"/>
      <c r="B1081" s="36"/>
      <c r="C1081" s="65"/>
      <c r="D1081" s="61"/>
      <c r="E1081" s="17"/>
      <c r="F1081" s="82"/>
      <c r="G1081" s="21"/>
    </row>
    <row r="1082" spans="1:7" ht="30" hidden="1" customHeight="1" x14ac:dyDescent="0.25">
      <c r="A1082" s="60"/>
      <c r="B1082" s="36"/>
      <c r="C1082" s="65"/>
      <c r="D1082" s="61"/>
      <c r="E1082" s="17"/>
      <c r="F1082" s="82"/>
      <c r="G1082" s="21"/>
    </row>
    <row r="1083" spans="1:7" ht="30" hidden="1" customHeight="1" x14ac:dyDescent="0.25">
      <c r="A1083" s="60"/>
      <c r="B1083" s="36"/>
      <c r="C1083" s="65"/>
      <c r="D1083" s="61"/>
      <c r="E1083" s="17"/>
      <c r="F1083" s="82"/>
      <c r="G1083" s="21"/>
    </row>
    <row r="1084" spans="1:7" ht="30" hidden="1" customHeight="1" x14ac:dyDescent="0.25">
      <c r="A1084" s="60"/>
      <c r="B1084" s="36"/>
      <c r="C1084" s="65"/>
      <c r="D1084" s="61"/>
      <c r="E1084" s="17"/>
      <c r="F1084" s="82"/>
      <c r="G1084" s="21"/>
    </row>
    <row r="1085" spans="1:7" ht="30" hidden="1" customHeight="1" x14ac:dyDescent="0.25">
      <c r="A1085" s="60"/>
      <c r="B1085" s="36"/>
      <c r="C1085" s="65"/>
      <c r="D1085" s="61"/>
      <c r="E1085" s="17"/>
      <c r="F1085" s="82"/>
      <c r="G1085" s="21"/>
    </row>
    <row r="1086" spans="1:7" ht="30" hidden="1" customHeight="1" x14ac:dyDescent="0.25">
      <c r="A1086" s="60"/>
      <c r="B1086" s="36"/>
      <c r="C1086" s="65"/>
      <c r="D1086" s="61"/>
      <c r="E1086" s="17"/>
      <c r="F1086" s="82"/>
      <c r="G1086" s="21"/>
    </row>
    <row r="1087" spans="1:7" ht="30" hidden="1" customHeight="1" x14ac:dyDescent="0.25">
      <c r="A1087" s="60"/>
      <c r="B1087" s="36"/>
      <c r="C1087" s="65"/>
      <c r="D1087" s="61"/>
      <c r="E1087" s="17"/>
      <c r="F1087" s="82"/>
      <c r="G1087" s="21"/>
    </row>
    <row r="1088" spans="1:7" ht="30" hidden="1" customHeight="1" x14ac:dyDescent="0.25">
      <c r="A1088" s="60"/>
      <c r="B1088" s="36"/>
      <c r="C1088" s="65"/>
      <c r="D1088" s="61"/>
      <c r="E1088" s="17"/>
      <c r="F1088" s="82"/>
      <c r="G1088" s="21"/>
    </row>
    <row r="1089" spans="1:7" ht="30" hidden="1" customHeight="1" x14ac:dyDescent="0.25">
      <c r="A1089" s="60"/>
      <c r="B1089" s="36"/>
      <c r="C1089" s="65"/>
      <c r="D1089" s="61"/>
      <c r="E1089" s="17"/>
      <c r="F1089" s="82"/>
      <c r="G1089" s="21"/>
    </row>
    <row r="1090" spans="1:7" ht="30" hidden="1" customHeight="1" x14ac:dyDescent="0.25">
      <c r="A1090" s="60"/>
      <c r="B1090" s="36"/>
      <c r="C1090" s="65"/>
      <c r="D1090" s="61"/>
      <c r="E1090" s="17"/>
      <c r="F1090" s="82"/>
      <c r="G1090" s="21"/>
    </row>
    <row r="1091" spans="1:7" ht="30" hidden="1" customHeight="1" x14ac:dyDescent="0.25">
      <c r="A1091" s="60"/>
      <c r="B1091" s="36"/>
      <c r="C1091" s="65"/>
      <c r="D1091" s="61"/>
      <c r="E1091" s="17"/>
      <c r="F1091" s="82"/>
      <c r="G1091" s="21"/>
    </row>
    <row r="1092" spans="1:7" ht="30" hidden="1" customHeight="1" x14ac:dyDescent="0.25">
      <c r="A1092" s="60"/>
      <c r="B1092" s="36"/>
      <c r="C1092" s="65"/>
      <c r="D1092" s="61"/>
      <c r="E1092" s="17"/>
      <c r="F1092" s="82"/>
      <c r="G1092" s="21"/>
    </row>
    <row r="1093" spans="1:7" ht="30" hidden="1" customHeight="1" x14ac:dyDescent="0.25">
      <c r="A1093" s="60"/>
      <c r="B1093" s="36"/>
      <c r="C1093" s="65"/>
      <c r="D1093" s="61"/>
      <c r="E1093" s="17"/>
      <c r="F1093" s="82"/>
      <c r="G1093" s="21"/>
    </row>
    <row r="1094" spans="1:7" ht="30" hidden="1" customHeight="1" x14ac:dyDescent="0.25">
      <c r="A1094" s="60"/>
      <c r="B1094" s="36"/>
      <c r="C1094" s="65"/>
      <c r="D1094" s="61"/>
      <c r="E1094" s="17"/>
      <c r="F1094" s="82"/>
      <c r="G1094" s="21"/>
    </row>
    <row r="1095" spans="1:7" ht="30" hidden="1" customHeight="1" x14ac:dyDescent="0.25">
      <c r="A1095" s="60"/>
      <c r="B1095" s="36"/>
      <c r="C1095" s="65"/>
      <c r="D1095" s="61"/>
      <c r="E1095" s="17"/>
      <c r="F1095" s="82"/>
      <c r="G1095" s="21"/>
    </row>
    <row r="1096" spans="1:7" ht="30" hidden="1" customHeight="1" x14ac:dyDescent="0.25">
      <c r="A1096" s="60"/>
      <c r="B1096" s="36"/>
      <c r="C1096" s="65"/>
      <c r="D1096" s="61"/>
      <c r="E1096" s="17"/>
      <c r="F1096" s="82"/>
      <c r="G1096" s="21"/>
    </row>
    <row r="1097" spans="1:7" ht="30" hidden="1" customHeight="1" x14ac:dyDescent="0.25">
      <c r="A1097" s="60"/>
      <c r="B1097" s="36"/>
      <c r="C1097" s="65"/>
      <c r="D1097" s="61"/>
      <c r="E1097" s="17"/>
      <c r="F1097" s="82"/>
      <c r="G1097" s="21"/>
    </row>
    <row r="1098" spans="1:7" ht="30" hidden="1" customHeight="1" x14ac:dyDescent="0.25">
      <c r="A1098" s="60"/>
      <c r="B1098" s="36"/>
      <c r="C1098" s="65"/>
      <c r="D1098" s="61"/>
      <c r="E1098" s="17"/>
      <c r="F1098" s="82"/>
      <c r="G1098" s="21"/>
    </row>
    <row r="1099" spans="1:7" ht="30" hidden="1" customHeight="1" x14ac:dyDescent="0.25">
      <c r="A1099" s="60"/>
      <c r="B1099" s="36"/>
      <c r="C1099" s="65"/>
      <c r="D1099" s="61"/>
      <c r="E1099" s="17"/>
      <c r="F1099" s="82"/>
      <c r="G1099" s="21"/>
    </row>
    <row r="1100" spans="1:7" ht="30" hidden="1" customHeight="1" x14ac:dyDescent="0.25">
      <c r="A1100" s="60"/>
      <c r="B1100" s="36"/>
      <c r="C1100" s="65"/>
      <c r="D1100" s="61"/>
      <c r="E1100" s="17"/>
      <c r="F1100" s="82"/>
      <c r="G1100" s="21"/>
    </row>
    <row r="1101" spans="1:7" ht="30" hidden="1" customHeight="1" x14ac:dyDescent="0.25">
      <c r="A1101" s="60"/>
      <c r="B1101" s="36"/>
      <c r="C1101" s="65"/>
      <c r="D1101" s="61"/>
      <c r="E1101" s="17"/>
      <c r="F1101" s="82"/>
      <c r="G1101" s="21"/>
    </row>
    <row r="1102" spans="1:7" ht="30" hidden="1" customHeight="1" x14ac:dyDescent="0.25">
      <c r="A1102" s="60"/>
      <c r="B1102" s="36"/>
      <c r="C1102" s="65"/>
      <c r="D1102" s="61"/>
      <c r="E1102" s="17"/>
      <c r="F1102" s="82"/>
      <c r="G1102" s="21"/>
    </row>
    <row r="1103" spans="1:7" ht="30" hidden="1" customHeight="1" x14ac:dyDescent="0.25">
      <c r="A1103" s="60"/>
      <c r="B1103" s="36"/>
      <c r="C1103" s="65"/>
      <c r="D1103" s="61"/>
      <c r="E1103" s="17"/>
      <c r="F1103" s="82"/>
      <c r="G1103" s="21"/>
    </row>
    <row r="1104" spans="1:7" ht="30" hidden="1" customHeight="1" x14ac:dyDescent="0.25">
      <c r="A1104" s="60"/>
      <c r="B1104" s="36"/>
      <c r="C1104" s="65"/>
      <c r="D1104" s="61"/>
      <c r="E1104" s="17"/>
      <c r="F1104" s="82"/>
      <c r="G1104" s="21"/>
    </row>
    <row r="1105" spans="1:7" ht="30" hidden="1" customHeight="1" x14ac:dyDescent="0.25">
      <c r="A1105" s="60"/>
      <c r="B1105" s="36"/>
      <c r="C1105" s="65"/>
      <c r="D1105" s="61"/>
      <c r="E1105" s="17"/>
      <c r="F1105" s="82"/>
      <c r="G1105" s="21"/>
    </row>
    <row r="1106" spans="1:7" ht="30" hidden="1" customHeight="1" x14ac:dyDescent="0.25">
      <c r="A1106" s="60"/>
      <c r="B1106" s="36"/>
      <c r="C1106" s="65"/>
      <c r="D1106" s="61"/>
      <c r="E1106" s="17"/>
      <c r="F1106" s="82"/>
      <c r="G1106" s="21"/>
    </row>
    <row r="1107" spans="1:7" ht="30" hidden="1" customHeight="1" x14ac:dyDescent="0.25">
      <c r="A1107" s="60"/>
      <c r="B1107" s="36"/>
      <c r="C1107" s="65"/>
      <c r="D1107" s="61"/>
      <c r="E1107" s="17"/>
      <c r="F1107" s="82"/>
      <c r="G1107" s="21"/>
    </row>
    <row r="1108" spans="1:7" ht="30" hidden="1" customHeight="1" x14ac:dyDescent="0.25">
      <c r="A1108" s="60"/>
      <c r="B1108" s="36"/>
      <c r="C1108" s="65"/>
      <c r="D1108" s="61"/>
      <c r="E1108" s="17"/>
      <c r="F1108" s="82"/>
      <c r="G1108" s="21"/>
    </row>
    <row r="1109" spans="1:7" ht="30" hidden="1" customHeight="1" x14ac:dyDescent="0.25">
      <c r="A1109" s="60"/>
      <c r="B1109" s="36"/>
      <c r="C1109" s="65"/>
      <c r="D1109" s="61"/>
      <c r="E1109" s="17"/>
      <c r="F1109" s="82"/>
      <c r="G1109" s="21"/>
    </row>
    <row r="1110" spans="1:7" ht="30" hidden="1" customHeight="1" x14ac:dyDescent="0.25">
      <c r="A1110" s="60"/>
      <c r="B1110" s="36"/>
      <c r="C1110" s="65"/>
      <c r="D1110" s="61"/>
      <c r="E1110" s="17"/>
      <c r="F1110" s="82"/>
      <c r="G1110" s="21"/>
    </row>
    <row r="1111" spans="1:7" ht="30" hidden="1" customHeight="1" x14ac:dyDescent="0.25">
      <c r="A1111" s="60"/>
      <c r="B1111" s="36"/>
      <c r="C1111" s="65"/>
      <c r="D1111" s="61"/>
      <c r="E1111" s="17"/>
      <c r="F1111" s="82"/>
      <c r="G1111" s="21"/>
    </row>
    <row r="1112" spans="1:7" ht="30" hidden="1" customHeight="1" x14ac:dyDescent="0.25">
      <c r="A1112" s="60"/>
      <c r="B1112" s="36"/>
      <c r="C1112" s="65"/>
      <c r="D1112" s="61"/>
      <c r="E1112" s="17"/>
      <c r="F1112" s="82"/>
      <c r="G1112" s="21"/>
    </row>
    <row r="1113" spans="1:7" ht="30" hidden="1" customHeight="1" x14ac:dyDescent="0.25">
      <c r="A1113" s="60"/>
      <c r="B1113" s="36"/>
      <c r="C1113" s="65"/>
      <c r="D1113" s="61"/>
      <c r="E1113" s="17"/>
      <c r="F1113" s="82"/>
      <c r="G1113" s="21"/>
    </row>
    <row r="1114" spans="1:7" ht="30" hidden="1" customHeight="1" x14ac:dyDescent="0.25">
      <c r="A1114" s="60"/>
      <c r="B1114" s="36"/>
      <c r="C1114" s="65"/>
      <c r="D1114" s="61"/>
      <c r="E1114" s="17"/>
      <c r="F1114" s="82"/>
      <c r="G1114" s="21"/>
    </row>
    <row r="1115" spans="1:7" ht="30" hidden="1" customHeight="1" x14ac:dyDescent="0.25">
      <c r="A1115" s="60"/>
      <c r="B1115" s="36"/>
      <c r="C1115" s="65"/>
      <c r="D1115" s="61"/>
      <c r="E1115" s="17"/>
      <c r="F1115" s="82"/>
      <c r="G1115" s="21"/>
    </row>
    <row r="1116" spans="1:7" ht="30" hidden="1" customHeight="1" x14ac:dyDescent="0.25">
      <c r="A1116" s="60"/>
      <c r="B1116" s="36"/>
      <c r="C1116" s="65"/>
      <c r="D1116" s="61"/>
      <c r="E1116" s="17"/>
      <c r="F1116" s="82"/>
      <c r="G1116" s="21"/>
    </row>
    <row r="1117" spans="1:7" ht="30" hidden="1" customHeight="1" x14ac:dyDescent="0.25">
      <c r="A1117" s="60"/>
      <c r="B1117" s="36"/>
      <c r="C1117" s="65"/>
      <c r="D1117" s="61"/>
      <c r="E1117" s="17"/>
      <c r="F1117" s="82"/>
      <c r="G1117" s="21"/>
    </row>
    <row r="1118" spans="1:7" ht="30" hidden="1" customHeight="1" x14ac:dyDescent="0.25">
      <c r="A1118" s="60"/>
      <c r="B1118" s="36"/>
      <c r="C1118" s="65"/>
      <c r="D1118" s="61"/>
      <c r="E1118" s="17"/>
      <c r="F1118" s="82"/>
      <c r="G1118" s="21"/>
    </row>
    <row r="1119" spans="1:7" ht="30" hidden="1" customHeight="1" x14ac:dyDescent="0.25">
      <c r="A1119" s="60"/>
      <c r="B1119" s="36"/>
      <c r="C1119" s="65"/>
      <c r="D1119" s="61"/>
      <c r="E1119" s="17"/>
      <c r="F1119" s="82"/>
      <c r="G1119" s="21"/>
    </row>
    <row r="1120" spans="1:7" ht="30" hidden="1" customHeight="1" x14ac:dyDescent="0.25">
      <c r="A1120" s="60"/>
      <c r="B1120" s="36"/>
      <c r="C1120" s="65"/>
      <c r="D1120" s="61"/>
      <c r="E1120" s="17"/>
      <c r="F1120" s="82"/>
      <c r="G1120" s="21"/>
    </row>
    <row r="1121" spans="1:7" ht="30" hidden="1" customHeight="1" x14ac:dyDescent="0.25">
      <c r="A1121" s="60"/>
      <c r="B1121" s="36"/>
      <c r="C1121" s="65"/>
      <c r="D1121" s="61"/>
      <c r="E1121" s="17"/>
      <c r="F1121" s="82"/>
      <c r="G1121" s="21"/>
    </row>
    <row r="1122" spans="1:7" ht="30" hidden="1" customHeight="1" x14ac:dyDescent="0.25">
      <c r="A1122" s="60"/>
      <c r="B1122" s="36"/>
      <c r="C1122" s="65"/>
      <c r="D1122" s="61"/>
      <c r="E1122" s="17"/>
      <c r="F1122" s="82"/>
      <c r="G1122" s="21"/>
    </row>
    <row r="1123" spans="1:7" ht="30" hidden="1" customHeight="1" x14ac:dyDescent="0.25">
      <c r="A1123" s="60"/>
      <c r="B1123" s="36"/>
      <c r="C1123" s="65"/>
      <c r="D1123" s="61"/>
      <c r="E1123" s="17"/>
      <c r="F1123" s="82"/>
      <c r="G1123" s="21"/>
    </row>
    <row r="1124" spans="1:7" ht="30" hidden="1" customHeight="1" x14ac:dyDescent="0.25">
      <c r="A1124" s="60"/>
      <c r="B1124" s="36"/>
      <c r="C1124" s="65"/>
      <c r="D1124" s="61"/>
      <c r="E1124" s="17"/>
      <c r="F1124" s="82"/>
      <c r="G1124" s="21"/>
    </row>
    <row r="1125" spans="1:7" ht="30" hidden="1" customHeight="1" x14ac:dyDescent="0.25">
      <c r="A1125" s="60"/>
      <c r="B1125" s="36"/>
      <c r="C1125" s="65"/>
      <c r="D1125" s="61"/>
      <c r="E1125" s="17"/>
      <c r="F1125" s="82"/>
      <c r="G1125" s="21"/>
    </row>
    <row r="1126" spans="1:7" ht="30" hidden="1" customHeight="1" x14ac:dyDescent="0.25">
      <c r="A1126" s="60"/>
      <c r="B1126" s="36"/>
      <c r="C1126" s="65"/>
      <c r="D1126" s="61"/>
      <c r="E1126" s="17"/>
      <c r="F1126" s="82"/>
      <c r="G1126" s="21"/>
    </row>
    <row r="1127" spans="1:7" ht="30" hidden="1" customHeight="1" x14ac:dyDescent="0.25">
      <c r="A1127" s="60"/>
      <c r="B1127" s="36"/>
      <c r="C1127" s="65"/>
      <c r="D1127" s="61"/>
      <c r="E1127" s="17"/>
      <c r="F1127" s="82"/>
      <c r="G1127" s="21"/>
    </row>
    <row r="1128" spans="1:7" ht="30" hidden="1" customHeight="1" x14ac:dyDescent="0.25">
      <c r="A1128" s="60"/>
      <c r="B1128" s="36"/>
      <c r="C1128" s="65"/>
      <c r="D1128" s="61"/>
      <c r="E1128" s="17"/>
      <c r="F1128" s="82"/>
      <c r="G1128" s="21"/>
    </row>
    <row r="1129" spans="1:7" ht="30" hidden="1" customHeight="1" x14ac:dyDescent="0.25">
      <c r="A1129" s="60"/>
      <c r="B1129" s="36"/>
      <c r="C1129" s="65"/>
      <c r="D1129" s="61"/>
      <c r="E1129" s="17"/>
      <c r="F1129" s="82"/>
      <c r="G1129" s="21"/>
    </row>
    <row r="1130" spans="1:7" ht="30" hidden="1" customHeight="1" x14ac:dyDescent="0.25">
      <c r="A1130" s="60"/>
      <c r="B1130" s="36"/>
      <c r="C1130" s="65"/>
      <c r="D1130" s="61"/>
      <c r="E1130" s="17"/>
      <c r="F1130" s="82"/>
      <c r="G1130" s="21"/>
    </row>
    <row r="1131" spans="1:7" ht="30" hidden="1" customHeight="1" x14ac:dyDescent="0.25">
      <c r="A1131" s="60"/>
      <c r="B1131" s="36"/>
      <c r="C1131" s="65"/>
      <c r="D1131" s="61"/>
      <c r="E1131" s="17"/>
      <c r="F1131" s="82"/>
      <c r="G1131" s="21"/>
    </row>
    <row r="1132" spans="1:7" ht="30" hidden="1" customHeight="1" x14ac:dyDescent="0.25">
      <c r="A1132" s="60"/>
      <c r="B1132" s="36"/>
      <c r="C1132" s="65"/>
      <c r="D1132" s="61"/>
      <c r="E1132" s="17"/>
      <c r="F1132" s="82"/>
      <c r="G1132" s="21"/>
    </row>
    <row r="1133" spans="1:7" ht="30" hidden="1" customHeight="1" x14ac:dyDescent="0.25">
      <c r="A1133" s="60"/>
      <c r="B1133" s="36"/>
      <c r="C1133" s="65"/>
      <c r="D1133" s="61"/>
      <c r="E1133" s="17"/>
      <c r="F1133" s="82"/>
      <c r="G1133" s="21"/>
    </row>
    <row r="1134" spans="1:7" ht="30" hidden="1" customHeight="1" x14ac:dyDescent="0.25">
      <c r="A1134" s="60"/>
      <c r="B1134" s="36"/>
      <c r="C1134" s="65"/>
      <c r="D1134" s="61"/>
      <c r="E1134" s="17"/>
      <c r="F1134" s="82"/>
      <c r="G1134" s="21"/>
    </row>
    <row r="1135" spans="1:7" ht="30" hidden="1" customHeight="1" x14ac:dyDescent="0.25">
      <c r="A1135" s="60"/>
      <c r="B1135" s="36"/>
      <c r="C1135" s="65"/>
      <c r="D1135" s="61"/>
      <c r="E1135" s="17"/>
      <c r="F1135" s="82"/>
      <c r="G1135" s="21"/>
    </row>
    <row r="1136" spans="1:7" ht="30" hidden="1" customHeight="1" x14ac:dyDescent="0.25">
      <c r="A1136" s="60"/>
      <c r="B1136" s="36"/>
      <c r="C1136" s="65"/>
      <c r="D1136" s="61"/>
      <c r="E1136" s="17"/>
      <c r="F1136" s="82"/>
      <c r="G1136" s="21"/>
    </row>
    <row r="1137" spans="1:7" ht="30" hidden="1" customHeight="1" x14ac:dyDescent="0.25">
      <c r="A1137" s="60"/>
      <c r="B1137" s="36"/>
      <c r="C1137" s="65"/>
      <c r="D1137" s="61"/>
      <c r="E1137" s="17"/>
      <c r="F1137" s="82"/>
      <c r="G1137" s="21"/>
    </row>
    <row r="1138" spans="1:7" ht="30" hidden="1" customHeight="1" x14ac:dyDescent="0.25">
      <c r="A1138" s="60"/>
      <c r="B1138" s="36"/>
      <c r="C1138" s="65"/>
      <c r="D1138" s="61"/>
      <c r="E1138" s="17"/>
      <c r="F1138" s="82"/>
      <c r="G1138" s="21"/>
    </row>
    <row r="1139" spans="1:7" ht="30" hidden="1" customHeight="1" x14ac:dyDescent="0.25">
      <c r="A1139" s="60"/>
      <c r="B1139" s="36"/>
      <c r="C1139" s="65"/>
      <c r="D1139" s="61"/>
      <c r="E1139" s="17"/>
      <c r="F1139" s="82"/>
      <c r="G1139" s="21"/>
    </row>
    <row r="1140" spans="1:7" ht="30" hidden="1" customHeight="1" x14ac:dyDescent="0.25">
      <c r="A1140" s="60"/>
      <c r="B1140" s="36"/>
      <c r="C1140" s="65"/>
      <c r="D1140" s="61"/>
      <c r="E1140" s="17"/>
      <c r="F1140" s="82"/>
      <c r="G1140" s="21"/>
    </row>
    <row r="1141" spans="1:7" ht="30" hidden="1" customHeight="1" x14ac:dyDescent="0.25">
      <c r="A1141" s="60"/>
      <c r="B1141" s="36"/>
      <c r="C1141" s="65"/>
      <c r="D1141" s="61"/>
      <c r="E1141" s="17"/>
      <c r="F1141" s="82"/>
      <c r="G1141" s="21"/>
    </row>
    <row r="1142" spans="1:7" ht="30" hidden="1" customHeight="1" x14ac:dyDescent="0.25">
      <c r="A1142" s="60"/>
      <c r="B1142" s="36"/>
      <c r="C1142" s="65"/>
      <c r="D1142" s="61"/>
      <c r="E1142" s="17"/>
      <c r="F1142" s="82"/>
      <c r="G1142" s="21"/>
    </row>
    <row r="1143" spans="1:7" ht="30" hidden="1" customHeight="1" x14ac:dyDescent="0.25">
      <c r="A1143" s="60"/>
      <c r="B1143" s="36"/>
      <c r="C1143" s="65"/>
      <c r="D1143" s="61"/>
      <c r="E1143" s="17"/>
      <c r="F1143" s="82"/>
      <c r="G1143" s="21"/>
    </row>
    <row r="1144" spans="1:7" ht="30" hidden="1" customHeight="1" x14ac:dyDescent="0.25">
      <c r="A1144" s="60"/>
      <c r="B1144" s="36"/>
      <c r="C1144" s="65"/>
      <c r="D1144" s="61"/>
      <c r="E1144" s="17"/>
      <c r="F1144" s="82"/>
      <c r="G1144" s="21"/>
    </row>
    <row r="1145" spans="1:7" ht="30" hidden="1" customHeight="1" x14ac:dyDescent="0.25">
      <c r="A1145" s="60"/>
      <c r="B1145" s="36"/>
      <c r="C1145" s="65"/>
      <c r="D1145" s="61"/>
      <c r="E1145" s="17"/>
      <c r="F1145" s="82"/>
      <c r="G1145" s="21"/>
    </row>
    <row r="1146" spans="1:7" ht="30" hidden="1" customHeight="1" x14ac:dyDescent="0.25">
      <c r="A1146" s="60"/>
      <c r="B1146" s="36"/>
      <c r="C1146" s="65"/>
      <c r="D1146" s="61"/>
      <c r="E1146" s="17"/>
      <c r="F1146" s="82"/>
      <c r="G1146" s="21"/>
    </row>
    <row r="1147" spans="1:7" ht="30" hidden="1" customHeight="1" x14ac:dyDescent="0.25">
      <c r="A1147" s="60"/>
      <c r="B1147" s="36"/>
      <c r="C1147" s="65"/>
      <c r="D1147" s="61"/>
      <c r="E1147" s="17"/>
      <c r="F1147" s="82"/>
      <c r="G1147" s="21"/>
    </row>
    <row r="1148" spans="1:7" ht="30" hidden="1" customHeight="1" x14ac:dyDescent="0.25">
      <c r="A1148" s="60"/>
      <c r="B1148" s="36"/>
      <c r="C1148" s="65"/>
      <c r="D1148" s="61"/>
      <c r="E1148" s="17"/>
      <c r="F1148" s="82"/>
      <c r="G1148" s="21"/>
    </row>
    <row r="1149" spans="1:7" ht="30" hidden="1" customHeight="1" x14ac:dyDescent="0.25">
      <c r="A1149" s="60"/>
      <c r="B1149" s="36"/>
      <c r="C1149" s="65"/>
      <c r="D1149" s="61"/>
      <c r="E1149" s="17"/>
      <c r="F1149" s="82"/>
      <c r="G1149" s="21"/>
    </row>
    <row r="1150" spans="1:7" ht="30" hidden="1" customHeight="1" x14ac:dyDescent="0.25">
      <c r="A1150" s="60"/>
      <c r="B1150" s="36"/>
      <c r="C1150" s="65"/>
      <c r="D1150" s="61"/>
      <c r="E1150" s="17"/>
      <c r="F1150" s="82"/>
      <c r="G1150" s="21"/>
    </row>
    <row r="1151" spans="1:7" ht="30" hidden="1" customHeight="1" x14ac:dyDescent="0.25">
      <c r="A1151" s="60"/>
      <c r="B1151" s="36"/>
      <c r="C1151" s="65"/>
      <c r="D1151" s="61"/>
      <c r="E1151" s="17"/>
      <c r="F1151" s="82"/>
      <c r="G1151" s="21"/>
    </row>
    <row r="1152" spans="1:7" ht="30" hidden="1" customHeight="1" x14ac:dyDescent="0.25">
      <c r="A1152" s="60"/>
      <c r="B1152" s="36"/>
      <c r="C1152" s="65"/>
      <c r="D1152" s="61"/>
      <c r="E1152" s="17"/>
      <c r="F1152" s="82"/>
      <c r="G1152" s="21"/>
    </row>
    <row r="1153" spans="1:7" ht="30" hidden="1" customHeight="1" x14ac:dyDescent="0.25">
      <c r="A1153" s="60"/>
      <c r="B1153" s="36"/>
      <c r="C1153" s="65"/>
      <c r="D1153" s="61"/>
      <c r="E1153" s="17"/>
      <c r="F1153" s="82"/>
      <c r="G1153" s="21"/>
    </row>
    <row r="1154" spans="1:7" ht="30" hidden="1" customHeight="1" x14ac:dyDescent="0.25">
      <c r="A1154" s="60"/>
      <c r="B1154" s="36"/>
      <c r="C1154" s="65"/>
      <c r="D1154" s="61"/>
      <c r="E1154" s="17"/>
      <c r="F1154" s="82"/>
      <c r="G1154" s="21"/>
    </row>
    <row r="1155" spans="1:7" ht="30" hidden="1" customHeight="1" x14ac:dyDescent="0.25">
      <c r="A1155" s="60"/>
      <c r="B1155" s="36"/>
      <c r="C1155" s="65"/>
      <c r="D1155" s="61"/>
      <c r="E1155" s="17"/>
      <c r="F1155" s="82"/>
      <c r="G1155" s="21"/>
    </row>
    <row r="1156" spans="1:7" ht="30" hidden="1" customHeight="1" x14ac:dyDescent="0.25">
      <c r="A1156" s="60"/>
      <c r="B1156" s="36"/>
      <c r="C1156" s="65"/>
      <c r="D1156" s="61"/>
      <c r="E1156" s="17"/>
      <c r="F1156" s="82"/>
      <c r="G1156" s="21"/>
    </row>
    <row r="1157" spans="1:7" ht="30" hidden="1" customHeight="1" x14ac:dyDescent="0.25">
      <c r="A1157" s="60"/>
      <c r="B1157" s="36"/>
      <c r="C1157" s="65"/>
      <c r="D1157" s="61"/>
      <c r="E1157" s="17"/>
      <c r="F1157" s="82"/>
      <c r="G1157" s="21"/>
    </row>
    <row r="1158" spans="1:7" ht="30" hidden="1" customHeight="1" x14ac:dyDescent="0.25">
      <c r="A1158" s="60"/>
      <c r="B1158" s="36"/>
      <c r="C1158" s="65"/>
      <c r="D1158" s="61"/>
      <c r="E1158" s="17"/>
      <c r="F1158" s="82"/>
      <c r="G1158" s="21"/>
    </row>
    <row r="1159" spans="1:7" ht="30" hidden="1" customHeight="1" x14ac:dyDescent="0.25">
      <c r="A1159" s="60"/>
      <c r="B1159" s="36"/>
      <c r="C1159" s="65"/>
      <c r="D1159" s="61"/>
      <c r="E1159" s="17"/>
      <c r="F1159" s="82"/>
      <c r="G1159" s="21"/>
    </row>
    <row r="1160" spans="1:7" ht="30" hidden="1" customHeight="1" x14ac:dyDescent="0.25">
      <c r="A1160" s="60"/>
      <c r="B1160" s="36"/>
      <c r="C1160" s="65"/>
      <c r="D1160" s="61"/>
      <c r="E1160" s="17"/>
      <c r="F1160" s="82"/>
      <c r="G1160" s="21"/>
    </row>
    <row r="1161" spans="1:7" ht="30" hidden="1" customHeight="1" x14ac:dyDescent="0.25">
      <c r="A1161" s="60"/>
      <c r="B1161" s="36"/>
      <c r="C1161" s="65"/>
      <c r="D1161" s="61"/>
      <c r="E1161" s="17"/>
      <c r="F1161" s="82"/>
      <c r="G1161" s="21"/>
    </row>
    <row r="1162" spans="1:7" ht="30" hidden="1" customHeight="1" x14ac:dyDescent="0.25">
      <c r="A1162" s="60"/>
      <c r="B1162" s="36"/>
      <c r="C1162" s="65"/>
      <c r="D1162" s="61"/>
      <c r="E1162" s="17"/>
      <c r="F1162" s="82"/>
      <c r="G1162" s="21"/>
    </row>
    <row r="1163" spans="1:7" ht="30" hidden="1" customHeight="1" x14ac:dyDescent="0.25">
      <c r="A1163" s="60"/>
      <c r="B1163" s="36"/>
      <c r="C1163" s="65"/>
      <c r="D1163" s="61"/>
      <c r="E1163" s="17"/>
      <c r="F1163" s="82"/>
      <c r="G1163" s="21"/>
    </row>
    <row r="1164" spans="1:7" ht="30" hidden="1" customHeight="1" x14ac:dyDescent="0.25">
      <c r="A1164" s="60"/>
      <c r="B1164" s="36"/>
      <c r="C1164" s="65"/>
      <c r="D1164" s="61"/>
      <c r="E1164" s="17"/>
      <c r="F1164" s="82"/>
      <c r="G1164" s="21"/>
    </row>
    <row r="1165" spans="1:7" ht="30" hidden="1" customHeight="1" x14ac:dyDescent="0.25">
      <c r="A1165" s="60"/>
      <c r="B1165" s="36"/>
      <c r="C1165" s="65"/>
      <c r="D1165" s="61"/>
      <c r="E1165" s="17"/>
      <c r="F1165" s="82"/>
      <c r="G1165" s="21"/>
    </row>
    <row r="1166" spans="1:7" ht="30" hidden="1" customHeight="1" x14ac:dyDescent="0.25">
      <c r="A1166" s="60"/>
      <c r="B1166" s="36"/>
      <c r="C1166" s="65"/>
      <c r="D1166" s="61"/>
      <c r="E1166" s="17"/>
      <c r="F1166" s="82"/>
      <c r="G1166" s="21"/>
    </row>
    <row r="1167" spans="1:7" ht="30" hidden="1" customHeight="1" x14ac:dyDescent="0.25">
      <c r="A1167" s="60"/>
      <c r="B1167" s="36"/>
      <c r="C1167" s="65"/>
      <c r="D1167" s="61"/>
      <c r="E1167" s="17"/>
      <c r="F1167" s="82"/>
      <c r="G1167" s="21"/>
    </row>
    <row r="1168" spans="1:7" ht="30" hidden="1" customHeight="1" x14ac:dyDescent="0.25">
      <c r="A1168" s="60"/>
      <c r="B1168" s="36"/>
      <c r="C1168" s="65"/>
      <c r="D1168" s="61"/>
      <c r="E1168" s="17"/>
      <c r="F1168" s="82"/>
      <c r="G1168" s="21"/>
    </row>
    <row r="1169" spans="1:7" ht="30" hidden="1" customHeight="1" x14ac:dyDescent="0.25">
      <c r="A1169" s="60"/>
      <c r="B1169" s="36"/>
      <c r="C1169" s="65"/>
      <c r="D1169" s="61"/>
      <c r="E1169" s="17"/>
      <c r="F1169" s="82"/>
      <c r="G1169" s="21"/>
    </row>
    <row r="1170" spans="1:7" ht="30" hidden="1" customHeight="1" x14ac:dyDescent="0.25">
      <c r="A1170" s="60"/>
      <c r="B1170" s="36"/>
      <c r="C1170" s="65"/>
      <c r="D1170" s="61"/>
      <c r="E1170" s="17"/>
      <c r="F1170" s="82"/>
      <c r="G1170" s="21"/>
    </row>
    <row r="1171" spans="1:7" ht="30" hidden="1" customHeight="1" x14ac:dyDescent="0.25">
      <c r="A1171" s="60"/>
      <c r="B1171" s="36"/>
      <c r="C1171" s="65"/>
      <c r="D1171" s="61"/>
      <c r="E1171" s="17"/>
      <c r="F1171" s="82"/>
      <c r="G1171" s="21"/>
    </row>
    <row r="1172" spans="1:7" ht="30" hidden="1" customHeight="1" x14ac:dyDescent="0.25">
      <c r="A1172" s="60"/>
      <c r="B1172" s="36"/>
      <c r="C1172" s="65"/>
      <c r="D1172" s="61"/>
      <c r="E1172" s="17"/>
      <c r="F1172" s="82"/>
      <c r="G1172" s="21"/>
    </row>
    <row r="1173" spans="1:7" ht="30" hidden="1" customHeight="1" x14ac:dyDescent="0.25">
      <c r="A1173" s="60"/>
      <c r="B1173" s="36"/>
      <c r="C1173" s="65"/>
      <c r="D1173" s="61"/>
      <c r="E1173" s="17"/>
      <c r="F1173" s="82"/>
      <c r="G1173" s="21"/>
    </row>
    <row r="1174" spans="1:7" ht="30" hidden="1" customHeight="1" x14ac:dyDescent="0.25">
      <c r="A1174" s="60"/>
      <c r="B1174" s="36"/>
      <c r="C1174" s="65"/>
      <c r="D1174" s="61"/>
      <c r="E1174" s="17"/>
      <c r="F1174" s="82"/>
      <c r="G1174" s="21"/>
    </row>
    <row r="1175" spans="1:7" ht="30" hidden="1" customHeight="1" x14ac:dyDescent="0.25">
      <c r="A1175" s="60"/>
      <c r="B1175" s="36"/>
      <c r="C1175" s="65"/>
      <c r="D1175" s="61"/>
      <c r="E1175" s="17"/>
      <c r="F1175" s="82"/>
      <c r="G1175" s="21"/>
    </row>
    <row r="1176" spans="1:7" ht="30" hidden="1" customHeight="1" x14ac:dyDescent="0.25">
      <c r="A1176" s="60"/>
      <c r="B1176" s="36"/>
      <c r="C1176" s="65"/>
      <c r="D1176" s="61"/>
      <c r="E1176" s="17"/>
      <c r="F1176" s="82"/>
      <c r="G1176" s="21"/>
    </row>
    <row r="1177" spans="1:7" ht="30" hidden="1" customHeight="1" x14ac:dyDescent="0.25">
      <c r="A1177" s="60"/>
      <c r="B1177" s="36"/>
      <c r="C1177" s="65"/>
      <c r="D1177" s="61"/>
      <c r="E1177" s="17"/>
      <c r="F1177" s="82"/>
      <c r="G1177" s="21"/>
    </row>
    <row r="1178" spans="1:7" ht="30" hidden="1" customHeight="1" x14ac:dyDescent="0.25">
      <c r="A1178" s="60"/>
      <c r="B1178" s="36"/>
      <c r="C1178" s="65"/>
      <c r="D1178" s="61"/>
      <c r="E1178" s="17"/>
      <c r="F1178" s="82"/>
      <c r="G1178" s="21"/>
    </row>
    <row r="1179" spans="1:7" ht="30" hidden="1" customHeight="1" x14ac:dyDescent="0.25">
      <c r="A1179" s="60"/>
      <c r="B1179" s="36"/>
      <c r="C1179" s="65"/>
      <c r="D1179" s="61"/>
      <c r="E1179" s="17"/>
      <c r="F1179" s="82"/>
      <c r="G1179" s="21"/>
    </row>
    <row r="1180" spans="1:7" ht="30" hidden="1" customHeight="1" x14ac:dyDescent="0.25">
      <c r="A1180" s="60"/>
      <c r="B1180" s="36"/>
      <c r="C1180" s="65"/>
      <c r="D1180" s="61"/>
      <c r="E1180" s="17"/>
      <c r="F1180" s="82"/>
      <c r="G1180" s="21"/>
    </row>
    <row r="1181" spans="1:7" ht="30" hidden="1" customHeight="1" x14ac:dyDescent="0.25">
      <c r="A1181" s="60"/>
      <c r="B1181" s="36"/>
      <c r="C1181" s="65"/>
      <c r="D1181" s="61"/>
      <c r="E1181" s="17"/>
      <c r="F1181" s="82"/>
      <c r="G1181" s="21"/>
    </row>
    <row r="1182" spans="1:7" ht="30" hidden="1" customHeight="1" x14ac:dyDescent="0.25">
      <c r="A1182" s="60"/>
      <c r="B1182" s="36"/>
      <c r="C1182" s="65"/>
      <c r="D1182" s="61"/>
      <c r="E1182" s="17"/>
      <c r="F1182" s="82"/>
      <c r="G1182" s="21"/>
    </row>
    <row r="1183" spans="1:7" ht="30" hidden="1" customHeight="1" x14ac:dyDescent="0.25">
      <c r="A1183" s="60"/>
      <c r="B1183" s="36"/>
      <c r="C1183" s="65"/>
      <c r="D1183" s="61"/>
      <c r="E1183" s="17"/>
      <c r="F1183" s="82"/>
      <c r="G1183" s="21"/>
    </row>
    <row r="1184" spans="1:7" ht="30" hidden="1" customHeight="1" x14ac:dyDescent="0.25">
      <c r="A1184" s="60"/>
      <c r="B1184" s="36"/>
      <c r="C1184" s="65"/>
      <c r="D1184" s="61"/>
      <c r="E1184" s="17"/>
      <c r="F1184" s="82"/>
      <c r="G1184" s="21"/>
    </row>
    <row r="1185" spans="1:7" ht="30" hidden="1" customHeight="1" x14ac:dyDescent="0.25">
      <c r="A1185" s="60"/>
      <c r="B1185" s="36"/>
      <c r="C1185" s="65"/>
      <c r="D1185" s="61"/>
      <c r="E1185" s="17"/>
      <c r="F1185" s="82"/>
      <c r="G1185" s="21"/>
    </row>
    <row r="1186" spans="1:7" ht="30" hidden="1" customHeight="1" x14ac:dyDescent="0.25">
      <c r="A1186" s="60"/>
      <c r="B1186" s="36"/>
      <c r="C1186" s="36"/>
      <c r="D1186" s="61"/>
      <c r="E1186" s="17"/>
      <c r="F1186" s="82"/>
      <c r="G1186" s="21"/>
    </row>
    <row r="1187" spans="1:7" ht="30" hidden="1" customHeight="1" x14ac:dyDescent="0.25">
      <c r="A1187" s="60"/>
      <c r="B1187" s="36"/>
      <c r="C1187" s="65"/>
      <c r="D1187" s="61"/>
      <c r="E1187" s="17"/>
      <c r="F1187" s="82"/>
      <c r="G1187" s="21"/>
    </row>
    <row r="1188" spans="1:7" ht="30" hidden="1" customHeight="1" x14ac:dyDescent="0.25">
      <c r="A1188" s="60"/>
      <c r="B1188" s="36"/>
      <c r="C1188" s="65"/>
      <c r="D1188" s="61"/>
      <c r="E1188" s="17"/>
      <c r="F1188" s="82"/>
      <c r="G1188" s="21"/>
    </row>
    <row r="1189" spans="1:7" ht="30" hidden="1" customHeight="1" x14ac:dyDescent="0.25">
      <c r="A1189" s="60"/>
      <c r="B1189" s="36"/>
      <c r="C1189" s="65"/>
      <c r="D1189" s="61"/>
      <c r="E1189" s="17"/>
      <c r="F1189" s="82"/>
      <c r="G1189" s="21"/>
    </row>
    <row r="1190" spans="1:7" ht="30" hidden="1" customHeight="1" x14ac:dyDescent="0.25">
      <c r="A1190" s="60"/>
      <c r="B1190" s="36"/>
      <c r="C1190" s="65"/>
      <c r="D1190" s="61"/>
      <c r="E1190" s="17"/>
      <c r="F1190" s="82"/>
      <c r="G1190" s="21"/>
    </row>
    <row r="1191" spans="1:7" ht="30" hidden="1" customHeight="1" x14ac:dyDescent="0.25">
      <c r="A1191" s="60"/>
      <c r="B1191" s="36"/>
      <c r="C1191" s="65"/>
      <c r="D1191" s="61"/>
      <c r="E1191" s="17"/>
      <c r="F1191" s="82"/>
      <c r="G1191" s="21"/>
    </row>
    <row r="1192" spans="1:7" ht="30" hidden="1" customHeight="1" x14ac:dyDescent="0.25">
      <c r="A1192" s="60"/>
      <c r="B1192" s="36"/>
      <c r="C1192" s="65"/>
      <c r="D1192" s="61"/>
      <c r="E1192" s="17"/>
      <c r="F1192" s="82"/>
      <c r="G1192" s="21"/>
    </row>
    <row r="1193" spans="1:7" ht="30" hidden="1" customHeight="1" x14ac:dyDescent="0.25">
      <c r="A1193" s="60"/>
      <c r="B1193" s="36"/>
      <c r="C1193" s="65"/>
      <c r="D1193" s="61"/>
      <c r="E1193" s="17"/>
      <c r="F1193" s="82"/>
      <c r="G1193" s="21"/>
    </row>
    <row r="1194" spans="1:7" ht="30" hidden="1" customHeight="1" x14ac:dyDescent="0.25">
      <c r="A1194" s="60"/>
      <c r="B1194" s="36"/>
      <c r="C1194" s="65"/>
      <c r="D1194" s="61"/>
      <c r="E1194" s="17"/>
      <c r="F1194" s="82"/>
      <c r="G1194" s="21"/>
    </row>
    <row r="1195" spans="1:7" ht="30" hidden="1" customHeight="1" x14ac:dyDescent="0.25">
      <c r="A1195" s="60"/>
      <c r="B1195" s="36"/>
      <c r="C1195" s="65"/>
      <c r="D1195" s="61"/>
      <c r="E1195" s="17"/>
      <c r="F1195" s="82"/>
      <c r="G1195" s="21"/>
    </row>
    <row r="1196" spans="1:7" ht="30" hidden="1" customHeight="1" x14ac:dyDescent="0.25">
      <c r="A1196" s="60"/>
      <c r="B1196" s="36"/>
      <c r="C1196" s="65"/>
      <c r="D1196" s="61"/>
      <c r="E1196" s="17"/>
      <c r="F1196" s="82"/>
      <c r="G1196" s="21"/>
    </row>
    <row r="1197" spans="1:7" ht="30" hidden="1" customHeight="1" x14ac:dyDescent="0.25">
      <c r="A1197" s="60"/>
      <c r="B1197" s="36"/>
      <c r="C1197" s="65"/>
      <c r="D1197" s="61"/>
      <c r="E1197" s="17"/>
      <c r="F1197" s="82"/>
      <c r="G1197" s="21"/>
    </row>
    <row r="1198" spans="1:7" ht="30" hidden="1" customHeight="1" x14ac:dyDescent="0.25">
      <c r="A1198" s="60"/>
      <c r="B1198" s="36"/>
      <c r="C1198" s="65"/>
      <c r="D1198" s="61"/>
      <c r="E1198" s="17"/>
      <c r="F1198" s="82"/>
      <c r="G1198" s="21"/>
    </row>
    <row r="1199" spans="1:7" ht="30" hidden="1" customHeight="1" x14ac:dyDescent="0.25">
      <c r="A1199" s="60"/>
      <c r="B1199" s="36"/>
      <c r="C1199" s="65"/>
      <c r="D1199" s="61"/>
      <c r="E1199" s="17"/>
      <c r="F1199" s="82"/>
      <c r="G1199" s="21"/>
    </row>
    <row r="1200" spans="1:7" ht="30" hidden="1" customHeight="1" x14ac:dyDescent="0.25">
      <c r="A1200" s="60"/>
      <c r="B1200" s="36"/>
      <c r="C1200" s="65"/>
      <c r="D1200" s="61"/>
      <c r="E1200" s="17"/>
      <c r="F1200" s="82"/>
      <c r="G1200" s="21"/>
    </row>
    <row r="1201" spans="1:7" ht="30" hidden="1" customHeight="1" x14ac:dyDescent="0.25">
      <c r="A1201" s="60"/>
      <c r="B1201" s="36"/>
      <c r="C1201" s="65"/>
      <c r="D1201" s="61"/>
      <c r="E1201" s="17"/>
      <c r="F1201" s="82"/>
      <c r="G1201" s="21"/>
    </row>
    <row r="1202" spans="1:7" ht="30" hidden="1" customHeight="1" x14ac:dyDescent="0.25">
      <c r="A1202" s="60"/>
      <c r="B1202" s="36"/>
      <c r="C1202" s="65"/>
      <c r="D1202" s="61"/>
      <c r="E1202" s="17"/>
      <c r="F1202" s="82"/>
      <c r="G1202" s="21"/>
    </row>
    <row r="1203" spans="1:7" ht="30" hidden="1" customHeight="1" x14ac:dyDescent="0.25">
      <c r="A1203" s="60"/>
      <c r="B1203" s="36"/>
      <c r="C1203" s="65"/>
      <c r="D1203" s="61"/>
      <c r="E1203" s="17"/>
      <c r="F1203" s="82"/>
      <c r="G1203" s="21"/>
    </row>
    <row r="1204" spans="1:7" ht="30" hidden="1" customHeight="1" x14ac:dyDescent="0.25">
      <c r="A1204" s="60"/>
      <c r="B1204" s="36"/>
      <c r="C1204" s="65"/>
      <c r="D1204" s="61"/>
      <c r="E1204" s="17"/>
      <c r="F1204" s="82"/>
      <c r="G1204" s="21"/>
    </row>
    <row r="1205" spans="1:7" ht="30" hidden="1" customHeight="1" x14ac:dyDescent="0.25">
      <c r="A1205" s="60"/>
      <c r="B1205" s="36"/>
      <c r="C1205" s="65"/>
      <c r="D1205" s="61"/>
      <c r="E1205" s="17"/>
      <c r="F1205" s="82"/>
      <c r="G1205" s="21"/>
    </row>
    <row r="1206" spans="1:7" ht="30" hidden="1" customHeight="1" x14ac:dyDescent="0.25">
      <c r="A1206" s="60"/>
      <c r="B1206" s="36"/>
      <c r="C1206" s="65"/>
      <c r="D1206" s="61"/>
      <c r="E1206" s="17"/>
      <c r="F1206" s="82"/>
      <c r="G1206" s="21"/>
    </row>
    <row r="1207" spans="1:7" ht="30" hidden="1" customHeight="1" x14ac:dyDescent="0.25">
      <c r="A1207" s="60"/>
      <c r="B1207" s="36"/>
      <c r="C1207" s="65"/>
      <c r="D1207" s="61"/>
      <c r="E1207" s="17"/>
      <c r="F1207" s="82"/>
      <c r="G1207" s="21"/>
    </row>
    <row r="1208" spans="1:7" ht="30" hidden="1" customHeight="1" x14ac:dyDescent="0.25">
      <c r="A1208" s="60"/>
      <c r="B1208" s="36"/>
      <c r="C1208" s="65"/>
      <c r="D1208" s="61"/>
      <c r="E1208" s="17"/>
      <c r="F1208" s="82"/>
      <c r="G1208" s="21"/>
    </row>
    <row r="1209" spans="1:7" ht="30" hidden="1" customHeight="1" x14ac:dyDescent="0.25">
      <c r="A1209" s="60"/>
      <c r="B1209" s="36"/>
      <c r="C1209" s="65"/>
      <c r="D1209" s="61"/>
      <c r="E1209" s="17"/>
      <c r="F1209" s="82"/>
      <c r="G1209" s="21"/>
    </row>
    <row r="1210" spans="1:7" ht="30" hidden="1" customHeight="1" x14ac:dyDescent="0.25">
      <c r="A1210" s="60"/>
      <c r="B1210" s="36"/>
      <c r="C1210" s="65"/>
      <c r="D1210" s="61"/>
      <c r="E1210" s="17"/>
      <c r="F1210" s="82"/>
      <c r="G1210" s="21"/>
    </row>
    <row r="1211" spans="1:7" ht="30" hidden="1" customHeight="1" x14ac:dyDescent="0.25">
      <c r="A1211" s="60"/>
      <c r="B1211" s="36"/>
      <c r="C1211" s="65"/>
      <c r="D1211" s="61"/>
      <c r="E1211" s="17"/>
      <c r="F1211" s="82"/>
      <c r="G1211" s="21"/>
    </row>
    <row r="1212" spans="1:7" ht="30" hidden="1" customHeight="1" x14ac:dyDescent="0.25">
      <c r="A1212" s="60"/>
      <c r="B1212" s="36"/>
      <c r="C1212" s="65"/>
      <c r="D1212" s="61"/>
      <c r="E1212" s="17"/>
      <c r="F1212" s="82"/>
      <c r="G1212" s="21"/>
    </row>
    <row r="1213" spans="1:7" ht="30" hidden="1" customHeight="1" x14ac:dyDescent="0.25">
      <c r="A1213" s="60"/>
      <c r="B1213" s="36"/>
      <c r="C1213" s="65"/>
      <c r="D1213" s="61"/>
      <c r="E1213" s="17"/>
      <c r="F1213" s="82"/>
      <c r="G1213" s="21"/>
    </row>
    <row r="1214" spans="1:7" ht="30" hidden="1" customHeight="1" x14ac:dyDescent="0.25">
      <c r="A1214" s="60"/>
      <c r="B1214" s="36"/>
      <c r="C1214" s="65"/>
      <c r="D1214" s="61"/>
      <c r="E1214" s="17"/>
      <c r="F1214" s="82"/>
      <c r="G1214" s="21"/>
    </row>
    <row r="1215" spans="1:7" ht="30" hidden="1" customHeight="1" x14ac:dyDescent="0.25">
      <c r="A1215" s="60"/>
      <c r="B1215" s="36"/>
      <c r="C1215" s="65"/>
      <c r="D1215" s="61"/>
      <c r="E1215" s="17"/>
      <c r="F1215" s="82"/>
      <c r="G1215" s="21"/>
    </row>
    <row r="1216" spans="1:7" ht="30" hidden="1" customHeight="1" x14ac:dyDescent="0.25">
      <c r="A1216" s="60"/>
      <c r="B1216" s="36"/>
      <c r="C1216" s="65"/>
      <c r="D1216" s="61"/>
      <c r="E1216" s="17"/>
      <c r="F1216" s="82"/>
      <c r="G1216" s="21"/>
    </row>
    <row r="1217" spans="1:8" ht="30" hidden="1" customHeight="1" x14ac:dyDescent="0.25">
      <c r="A1217" s="60"/>
      <c r="B1217" s="36"/>
      <c r="C1217" s="65"/>
      <c r="D1217" s="61"/>
      <c r="E1217" s="17"/>
      <c r="F1217" s="82"/>
      <c r="G1217" s="21"/>
    </row>
    <row r="1218" spans="1:8" ht="30" hidden="1" customHeight="1" x14ac:dyDescent="0.25">
      <c r="A1218" s="60"/>
      <c r="B1218" s="36"/>
      <c r="C1218" s="65"/>
      <c r="D1218" s="61"/>
      <c r="E1218" s="17"/>
      <c r="F1218" s="82"/>
      <c r="G1218" s="21"/>
    </row>
    <row r="1219" spans="1:8" ht="30" hidden="1" customHeight="1" x14ac:dyDescent="0.25">
      <c r="A1219" s="60"/>
      <c r="B1219" s="36"/>
      <c r="C1219" s="65"/>
      <c r="D1219" s="61"/>
      <c r="E1219" s="17"/>
      <c r="F1219" s="82"/>
      <c r="G1219" s="21"/>
    </row>
    <row r="1220" spans="1:8" ht="30" hidden="1" customHeight="1" x14ac:dyDescent="0.25">
      <c r="A1220" s="60"/>
      <c r="B1220" s="36"/>
      <c r="C1220" s="65"/>
      <c r="D1220" s="61"/>
      <c r="E1220" s="17"/>
      <c r="F1220" s="82"/>
      <c r="G1220" s="21"/>
    </row>
    <row r="1221" spans="1:8" ht="30" hidden="1" customHeight="1" x14ac:dyDescent="0.25">
      <c r="A1221" s="60"/>
      <c r="B1221" s="36"/>
      <c r="C1221" s="65"/>
      <c r="D1221" s="61"/>
      <c r="E1221" s="17"/>
      <c r="F1221" s="82"/>
      <c r="G1221" s="21"/>
    </row>
    <row r="1222" spans="1:8" ht="30" hidden="1" customHeight="1" x14ac:dyDescent="0.25">
      <c r="A1222" s="60"/>
      <c r="B1222" s="36"/>
      <c r="C1222" s="65"/>
      <c r="D1222" s="61"/>
      <c r="E1222" s="17"/>
      <c r="F1222" s="82"/>
      <c r="G1222" s="21"/>
    </row>
    <row r="1223" spans="1:8" ht="30" hidden="1" customHeight="1" x14ac:dyDescent="0.25">
      <c r="A1223" s="60"/>
      <c r="B1223" s="36"/>
      <c r="C1223" s="65"/>
      <c r="D1223" s="61"/>
      <c r="E1223" s="17"/>
      <c r="F1223" s="82"/>
      <c r="G1223" s="21"/>
    </row>
    <row r="1224" spans="1:8" ht="30" hidden="1" customHeight="1" x14ac:dyDescent="0.25">
      <c r="A1224" s="60"/>
      <c r="B1224" s="36"/>
      <c r="C1224" s="65"/>
      <c r="D1224" s="61"/>
      <c r="E1224" s="17"/>
      <c r="F1224" s="82"/>
      <c r="G1224" s="21"/>
    </row>
    <row r="1225" spans="1:8" ht="30" hidden="1" customHeight="1" x14ac:dyDescent="0.25">
      <c r="A1225" s="60"/>
      <c r="B1225" s="36"/>
      <c r="C1225" s="65"/>
      <c r="D1225" s="61"/>
      <c r="E1225" s="17"/>
      <c r="F1225" s="82"/>
      <c r="G1225" s="21"/>
    </row>
    <row r="1226" spans="1:8" ht="30" hidden="1" customHeight="1" x14ac:dyDescent="0.25">
      <c r="A1226" s="60"/>
      <c r="B1226" s="36"/>
      <c r="C1226" s="65"/>
      <c r="D1226" s="61"/>
      <c r="E1226" s="17"/>
      <c r="F1226" s="82"/>
      <c r="G1226" s="21"/>
      <c r="H1226" s="83" t="s">
        <v>1261</v>
      </c>
    </row>
    <row r="1227" spans="1:8" ht="30" hidden="1" customHeight="1" x14ac:dyDescent="0.25">
      <c r="A1227" s="60"/>
      <c r="B1227" s="36"/>
      <c r="C1227" s="65"/>
      <c r="D1227" s="61"/>
      <c r="E1227" s="17"/>
      <c r="F1227" s="82"/>
      <c r="G1227" s="21"/>
    </row>
    <row r="1228" spans="1:8" ht="30" hidden="1" customHeight="1" x14ac:dyDescent="0.25">
      <c r="A1228" s="60"/>
      <c r="B1228" s="36"/>
      <c r="C1228" s="65"/>
      <c r="D1228" s="61"/>
      <c r="E1228" s="17"/>
      <c r="F1228" s="82"/>
      <c r="G1228" s="21"/>
    </row>
    <row r="1229" spans="1:8" ht="30" hidden="1" customHeight="1" x14ac:dyDescent="0.25">
      <c r="A1229" s="60"/>
      <c r="B1229" s="36"/>
      <c r="C1229" s="65"/>
      <c r="D1229" s="61"/>
      <c r="E1229" s="17"/>
      <c r="F1229" s="82"/>
      <c r="G1229" s="21"/>
    </row>
    <row r="1230" spans="1:8" ht="30" hidden="1" customHeight="1" x14ac:dyDescent="0.25">
      <c r="A1230" s="60"/>
      <c r="B1230" s="36"/>
      <c r="C1230" s="65"/>
      <c r="D1230" s="61"/>
      <c r="E1230" s="17"/>
      <c r="F1230" s="82"/>
      <c r="G1230" s="21"/>
    </row>
    <row r="1231" spans="1:8" ht="30" hidden="1" customHeight="1" x14ac:dyDescent="0.25">
      <c r="A1231" s="60"/>
      <c r="B1231" s="36"/>
      <c r="C1231" s="36"/>
      <c r="D1231" s="61"/>
      <c r="E1231" s="17"/>
      <c r="F1231" s="82"/>
      <c r="G1231" s="21"/>
    </row>
    <row r="1232" spans="1:8" ht="30" hidden="1" customHeight="1" x14ac:dyDescent="0.25">
      <c r="A1232" s="60"/>
      <c r="B1232" s="36"/>
      <c r="C1232" s="65"/>
      <c r="D1232" s="61"/>
      <c r="E1232" s="17"/>
      <c r="F1232" s="82"/>
      <c r="G1232" s="21"/>
    </row>
    <row r="1233" spans="1:7" ht="30" hidden="1" customHeight="1" x14ac:dyDescent="0.25">
      <c r="A1233" s="60"/>
      <c r="B1233" s="36"/>
      <c r="C1233" s="65"/>
      <c r="D1233" s="61"/>
      <c r="E1233" s="17"/>
      <c r="F1233" s="82"/>
      <c r="G1233" s="21"/>
    </row>
    <row r="1234" spans="1:7" ht="30" hidden="1" customHeight="1" x14ac:dyDescent="0.25">
      <c r="A1234" s="60"/>
      <c r="B1234" s="36"/>
      <c r="C1234" s="65"/>
      <c r="D1234" s="61"/>
      <c r="E1234" s="17"/>
      <c r="F1234" s="82"/>
      <c r="G1234" s="21"/>
    </row>
    <row r="1235" spans="1:7" ht="30" hidden="1" customHeight="1" x14ac:dyDescent="0.25">
      <c r="A1235" s="60"/>
      <c r="B1235" s="36"/>
      <c r="C1235" s="65"/>
      <c r="D1235" s="61"/>
      <c r="E1235" s="17"/>
      <c r="F1235" s="82"/>
      <c r="G1235" s="21"/>
    </row>
    <row r="1236" spans="1:7" ht="30" hidden="1" customHeight="1" x14ac:dyDescent="0.25">
      <c r="A1236" s="60"/>
      <c r="B1236" s="36"/>
      <c r="C1236" s="65"/>
      <c r="D1236" s="61"/>
      <c r="E1236" s="17"/>
      <c r="F1236" s="82"/>
      <c r="G1236" s="21"/>
    </row>
    <row r="1237" spans="1:7" ht="30" hidden="1" customHeight="1" x14ac:dyDescent="0.25">
      <c r="A1237" s="60"/>
      <c r="B1237" s="36"/>
      <c r="C1237" s="65"/>
      <c r="D1237" s="61"/>
      <c r="E1237" s="17"/>
      <c r="F1237" s="82"/>
      <c r="G1237" s="21"/>
    </row>
    <row r="1238" spans="1:7" ht="30" hidden="1" customHeight="1" x14ac:dyDescent="0.25">
      <c r="A1238" s="60"/>
      <c r="B1238" s="36"/>
      <c r="C1238" s="65"/>
      <c r="D1238" s="61"/>
      <c r="E1238" s="17"/>
      <c r="F1238" s="82"/>
      <c r="G1238" s="21"/>
    </row>
    <row r="1239" spans="1:7" ht="30" hidden="1" customHeight="1" x14ac:dyDescent="0.25">
      <c r="A1239" s="60"/>
      <c r="B1239" s="36"/>
      <c r="C1239" s="65"/>
      <c r="D1239" s="61"/>
      <c r="E1239" s="17"/>
      <c r="F1239" s="82"/>
      <c r="G1239" s="21"/>
    </row>
    <row r="1240" spans="1:7" ht="30" hidden="1" customHeight="1" x14ac:dyDescent="0.25">
      <c r="A1240" s="60"/>
      <c r="B1240" s="36"/>
      <c r="C1240" s="65"/>
      <c r="D1240" s="61"/>
      <c r="E1240" s="17"/>
      <c r="F1240" s="82"/>
      <c r="G1240" s="21"/>
    </row>
    <row r="1241" spans="1:7" ht="30" hidden="1" customHeight="1" x14ac:dyDescent="0.25">
      <c r="A1241" s="60"/>
      <c r="B1241" s="36"/>
      <c r="C1241" s="65"/>
      <c r="D1241" s="61"/>
      <c r="E1241" s="17"/>
      <c r="F1241" s="82"/>
      <c r="G1241" s="21"/>
    </row>
    <row r="1242" spans="1:7" ht="30" hidden="1" customHeight="1" x14ac:dyDescent="0.25">
      <c r="A1242" s="60"/>
      <c r="B1242" s="36"/>
      <c r="C1242" s="65"/>
      <c r="D1242" s="61"/>
      <c r="E1242" s="17"/>
      <c r="F1242" s="82"/>
      <c r="G1242" s="21"/>
    </row>
    <row r="1243" spans="1:7" ht="30" hidden="1" customHeight="1" x14ac:dyDescent="0.25">
      <c r="A1243" s="60"/>
      <c r="B1243" s="36"/>
      <c r="C1243" s="65"/>
      <c r="D1243" s="61"/>
      <c r="E1243" s="17"/>
      <c r="F1243" s="82"/>
      <c r="G1243" s="21"/>
    </row>
    <row r="1244" spans="1:7" ht="30" hidden="1" customHeight="1" x14ac:dyDescent="0.25">
      <c r="A1244" s="60"/>
      <c r="B1244" s="36"/>
      <c r="C1244" s="65"/>
      <c r="D1244" s="61"/>
      <c r="E1244" s="17"/>
      <c r="F1244" s="82"/>
      <c r="G1244" s="21"/>
    </row>
    <row r="1245" spans="1:7" ht="30" hidden="1" customHeight="1" x14ac:dyDescent="0.25">
      <c r="A1245" s="60"/>
      <c r="B1245" s="36"/>
      <c r="C1245" s="65"/>
      <c r="D1245" s="61"/>
      <c r="E1245" s="17"/>
      <c r="F1245" s="82"/>
      <c r="G1245" s="21"/>
    </row>
    <row r="1246" spans="1:7" ht="30" hidden="1" customHeight="1" x14ac:dyDescent="0.25">
      <c r="A1246" s="60"/>
      <c r="B1246" s="36"/>
      <c r="C1246" s="65"/>
      <c r="D1246" s="61"/>
      <c r="E1246" s="17"/>
      <c r="F1246" s="82"/>
      <c r="G1246" s="21"/>
    </row>
    <row r="1247" spans="1:7" ht="30" hidden="1" customHeight="1" x14ac:dyDescent="0.25">
      <c r="A1247" s="60"/>
      <c r="B1247" s="36"/>
      <c r="C1247" s="65"/>
      <c r="D1247" s="61"/>
      <c r="E1247" s="17"/>
      <c r="F1247" s="82"/>
      <c r="G1247" s="21"/>
    </row>
    <row r="1248" spans="1:7" ht="30" hidden="1" customHeight="1" x14ac:dyDescent="0.25">
      <c r="A1248" s="60"/>
      <c r="B1248" s="36"/>
      <c r="C1248" s="65"/>
      <c r="D1248" s="61"/>
      <c r="E1248" s="17"/>
      <c r="F1248" s="82"/>
      <c r="G1248" s="21"/>
    </row>
    <row r="1249" spans="1:7" ht="30" hidden="1" customHeight="1" x14ac:dyDescent="0.25">
      <c r="A1249" s="60"/>
      <c r="B1249" s="36"/>
      <c r="C1249" s="65"/>
      <c r="D1249" s="61"/>
      <c r="E1249" s="17"/>
      <c r="F1249" s="82"/>
      <c r="G1249" s="21"/>
    </row>
    <row r="1250" spans="1:7" ht="30" hidden="1" customHeight="1" x14ac:dyDescent="0.25">
      <c r="A1250" s="60"/>
      <c r="B1250" s="36"/>
      <c r="C1250" s="65"/>
      <c r="D1250" s="61"/>
      <c r="E1250" s="17"/>
      <c r="F1250" s="82"/>
      <c r="G1250" s="21"/>
    </row>
    <row r="1251" spans="1:7" ht="30" hidden="1" customHeight="1" x14ac:dyDescent="0.25">
      <c r="A1251" s="60"/>
      <c r="B1251" s="36"/>
      <c r="C1251" s="65"/>
      <c r="D1251" s="61"/>
      <c r="E1251" s="17"/>
      <c r="F1251" s="82"/>
      <c r="G1251" s="21"/>
    </row>
    <row r="1252" spans="1:7" ht="30" hidden="1" customHeight="1" x14ac:dyDescent="0.25">
      <c r="A1252" s="60"/>
      <c r="B1252" s="36"/>
      <c r="C1252" s="65"/>
      <c r="D1252" s="61"/>
      <c r="E1252" s="17"/>
      <c r="F1252" s="82"/>
      <c r="G1252" s="21"/>
    </row>
    <row r="1253" spans="1:7" ht="30" hidden="1" customHeight="1" x14ac:dyDescent="0.25">
      <c r="A1253" s="60"/>
      <c r="B1253" s="36"/>
      <c r="C1253" s="65"/>
      <c r="D1253" s="61"/>
      <c r="E1253" s="17"/>
      <c r="F1253" s="82"/>
      <c r="G1253" s="21"/>
    </row>
    <row r="1254" spans="1:7" ht="30" hidden="1" customHeight="1" x14ac:dyDescent="0.25">
      <c r="A1254" s="60"/>
      <c r="B1254" s="36"/>
      <c r="C1254" s="65"/>
      <c r="D1254" s="61"/>
      <c r="E1254" s="17"/>
      <c r="F1254" s="82"/>
      <c r="G1254" s="21"/>
    </row>
    <row r="1255" spans="1:7" ht="30" hidden="1" customHeight="1" x14ac:dyDescent="0.25">
      <c r="A1255" s="60"/>
      <c r="B1255" s="36"/>
      <c r="C1255" s="65"/>
      <c r="D1255" s="61"/>
      <c r="E1255" s="17"/>
      <c r="F1255" s="82"/>
      <c r="G1255" s="21"/>
    </row>
    <row r="1256" spans="1:7" ht="30" hidden="1" customHeight="1" x14ac:dyDescent="0.25">
      <c r="A1256" s="60"/>
      <c r="B1256" s="36"/>
      <c r="C1256" s="65"/>
      <c r="D1256" s="61"/>
      <c r="E1256" s="17"/>
      <c r="F1256" s="82"/>
      <c r="G1256" s="21"/>
    </row>
    <row r="1257" spans="1:7" ht="30" hidden="1" customHeight="1" x14ac:dyDescent="0.25">
      <c r="A1257" s="60"/>
      <c r="B1257" s="36"/>
      <c r="C1257" s="65"/>
      <c r="D1257" s="61"/>
      <c r="E1257" s="17"/>
      <c r="F1257" s="82"/>
      <c r="G1257" s="21"/>
    </row>
    <row r="1258" spans="1:7" ht="30" hidden="1" customHeight="1" x14ac:dyDescent="0.25">
      <c r="A1258" s="60"/>
      <c r="B1258" s="36"/>
      <c r="C1258" s="65"/>
      <c r="D1258" s="61"/>
      <c r="E1258" s="17"/>
      <c r="F1258" s="82"/>
      <c r="G1258" s="21"/>
    </row>
    <row r="1259" spans="1:7" ht="30" hidden="1" customHeight="1" x14ac:dyDescent="0.25">
      <c r="A1259" s="60"/>
      <c r="B1259" s="36"/>
      <c r="C1259" s="65"/>
      <c r="D1259" s="61"/>
      <c r="E1259" s="17"/>
      <c r="F1259" s="82"/>
      <c r="G1259" s="21"/>
    </row>
    <row r="1260" spans="1:7" ht="30" hidden="1" customHeight="1" x14ac:dyDescent="0.25">
      <c r="A1260" s="60"/>
      <c r="B1260" s="36"/>
      <c r="C1260" s="65"/>
      <c r="D1260" s="61"/>
      <c r="E1260" s="17"/>
      <c r="F1260" s="82"/>
      <c r="G1260" s="21"/>
    </row>
    <row r="1261" spans="1:7" ht="30" hidden="1" customHeight="1" x14ac:dyDescent="0.25">
      <c r="A1261" s="60"/>
      <c r="B1261" s="36"/>
      <c r="C1261" s="65"/>
      <c r="D1261" s="61"/>
      <c r="E1261" s="17"/>
      <c r="F1261" s="82"/>
      <c r="G1261" s="21"/>
    </row>
    <row r="1262" spans="1:7" ht="30" hidden="1" customHeight="1" x14ac:dyDescent="0.25">
      <c r="A1262" s="60"/>
      <c r="B1262" s="36"/>
      <c r="C1262" s="65"/>
      <c r="D1262" s="61"/>
      <c r="E1262" s="17"/>
      <c r="F1262" s="82"/>
      <c r="G1262" s="21"/>
    </row>
    <row r="1263" spans="1:7" ht="30" hidden="1" customHeight="1" x14ac:dyDescent="0.25">
      <c r="A1263" s="60"/>
      <c r="B1263" s="36"/>
      <c r="C1263" s="65"/>
      <c r="D1263" s="61"/>
      <c r="E1263" s="17"/>
      <c r="F1263" s="82"/>
      <c r="G1263" s="21"/>
    </row>
    <row r="1264" spans="1:7" ht="30" hidden="1" customHeight="1" x14ac:dyDescent="0.25">
      <c r="A1264" s="60"/>
      <c r="B1264" s="36"/>
      <c r="C1264" s="65"/>
      <c r="D1264" s="61"/>
      <c r="E1264" s="17"/>
      <c r="F1264" s="82"/>
      <c r="G1264" s="21"/>
    </row>
    <row r="1265" spans="1:7" ht="30" hidden="1" customHeight="1" x14ac:dyDescent="0.25">
      <c r="A1265" s="60"/>
      <c r="B1265" s="36"/>
      <c r="C1265" s="65"/>
      <c r="D1265" s="61"/>
      <c r="E1265" s="17"/>
      <c r="F1265" s="82"/>
      <c r="G1265" s="21"/>
    </row>
    <row r="1266" spans="1:7" ht="30" hidden="1" customHeight="1" x14ac:dyDescent="0.25">
      <c r="A1266" s="60"/>
      <c r="B1266" s="36"/>
      <c r="C1266" s="65"/>
      <c r="D1266" s="61"/>
      <c r="E1266" s="17"/>
      <c r="F1266" s="82"/>
      <c r="G1266" s="21"/>
    </row>
    <row r="1267" spans="1:7" ht="30" hidden="1" customHeight="1" x14ac:dyDescent="0.25">
      <c r="A1267" s="60"/>
      <c r="B1267" s="36"/>
      <c r="C1267" s="65"/>
      <c r="D1267" s="61"/>
      <c r="E1267" s="17"/>
      <c r="F1267" s="82"/>
      <c r="G1267" s="21"/>
    </row>
    <row r="1268" spans="1:7" ht="30" hidden="1" customHeight="1" x14ac:dyDescent="0.25">
      <c r="A1268" s="60"/>
      <c r="B1268" s="36"/>
      <c r="C1268" s="65"/>
      <c r="D1268" s="61"/>
      <c r="E1268" s="17"/>
      <c r="F1268" s="82"/>
      <c r="G1268" s="21"/>
    </row>
    <row r="1269" spans="1:7" ht="30" hidden="1" customHeight="1" x14ac:dyDescent="0.25">
      <c r="A1269" s="60"/>
      <c r="B1269" s="36"/>
      <c r="C1269" s="65"/>
      <c r="D1269" s="61"/>
      <c r="E1269" s="17"/>
      <c r="F1269" s="82"/>
      <c r="G1269" s="21"/>
    </row>
    <row r="1270" spans="1:7" ht="30" hidden="1" customHeight="1" x14ac:dyDescent="0.25">
      <c r="A1270" s="60"/>
      <c r="B1270" s="36"/>
      <c r="C1270" s="65"/>
      <c r="D1270" s="61"/>
      <c r="E1270" s="17"/>
      <c r="F1270" s="82"/>
      <c r="G1270" s="21"/>
    </row>
    <row r="1271" spans="1:7" ht="30" hidden="1" customHeight="1" x14ac:dyDescent="0.25">
      <c r="A1271" s="60"/>
      <c r="B1271" s="36"/>
      <c r="C1271" s="65"/>
      <c r="D1271" s="61"/>
      <c r="E1271" s="17"/>
      <c r="F1271" s="82"/>
      <c r="G1271" s="21"/>
    </row>
    <row r="1272" spans="1:7" ht="30" hidden="1" customHeight="1" x14ac:dyDescent="0.25">
      <c r="A1272" s="60"/>
      <c r="B1272" s="36"/>
      <c r="C1272" s="65"/>
      <c r="D1272" s="61"/>
      <c r="E1272" s="17"/>
      <c r="F1272" s="82"/>
      <c r="G1272" s="21"/>
    </row>
    <row r="1273" spans="1:7" ht="30" hidden="1" customHeight="1" x14ac:dyDescent="0.25">
      <c r="A1273" s="60"/>
      <c r="B1273" s="36"/>
      <c r="C1273" s="65"/>
      <c r="D1273" s="61"/>
      <c r="E1273" s="17"/>
      <c r="F1273" s="82"/>
      <c r="G1273" s="21"/>
    </row>
    <row r="1274" spans="1:7" ht="30" hidden="1" customHeight="1" x14ac:dyDescent="0.25">
      <c r="A1274" s="60"/>
      <c r="B1274" s="36"/>
      <c r="C1274" s="65"/>
      <c r="D1274" s="61"/>
      <c r="E1274" s="17"/>
      <c r="F1274" s="82"/>
      <c r="G1274" s="21"/>
    </row>
    <row r="1275" spans="1:7" ht="30" hidden="1" customHeight="1" x14ac:dyDescent="0.25">
      <c r="A1275" s="60"/>
      <c r="B1275" s="36"/>
      <c r="C1275" s="65"/>
      <c r="D1275" s="61"/>
      <c r="E1275" s="17"/>
      <c r="F1275" s="82"/>
      <c r="G1275" s="21"/>
    </row>
    <row r="1276" spans="1:7" ht="30" hidden="1" customHeight="1" x14ac:dyDescent="0.25">
      <c r="A1276" s="60"/>
      <c r="B1276" s="36"/>
      <c r="C1276" s="65"/>
      <c r="D1276" s="61"/>
      <c r="E1276" s="17"/>
      <c r="F1276" s="82"/>
      <c r="G1276" s="21"/>
    </row>
    <row r="1277" spans="1:7" ht="30" hidden="1" customHeight="1" x14ac:dyDescent="0.25">
      <c r="A1277" s="60"/>
      <c r="B1277" s="36"/>
      <c r="C1277" s="65"/>
      <c r="D1277" s="61"/>
      <c r="E1277" s="17"/>
      <c r="F1277" s="82"/>
      <c r="G1277" s="21"/>
    </row>
    <row r="1278" spans="1:7" ht="30" hidden="1" customHeight="1" x14ac:dyDescent="0.25">
      <c r="A1278" s="60"/>
      <c r="B1278" s="36"/>
      <c r="C1278" s="65"/>
      <c r="D1278" s="61"/>
      <c r="E1278" s="17"/>
      <c r="F1278" s="82"/>
      <c r="G1278" s="21"/>
    </row>
    <row r="1279" spans="1:7" ht="30" hidden="1" customHeight="1" x14ac:dyDescent="0.25">
      <c r="A1279" s="60"/>
      <c r="B1279" s="36"/>
      <c r="C1279" s="65"/>
      <c r="D1279" s="61"/>
      <c r="E1279" s="17"/>
      <c r="F1279" s="82"/>
      <c r="G1279" s="21"/>
    </row>
    <row r="1280" spans="1:7" ht="30" hidden="1" customHeight="1" x14ac:dyDescent="0.25">
      <c r="A1280" s="60"/>
      <c r="B1280" s="36"/>
      <c r="C1280" s="65"/>
      <c r="D1280" s="61"/>
      <c r="E1280" s="17"/>
      <c r="F1280" s="82"/>
      <c r="G1280" s="21"/>
    </row>
    <row r="1281" spans="1:7" ht="30" hidden="1" customHeight="1" x14ac:dyDescent="0.25">
      <c r="A1281" s="60"/>
      <c r="B1281" s="36"/>
      <c r="C1281" s="65"/>
      <c r="D1281" s="61"/>
      <c r="E1281" s="17"/>
      <c r="F1281" s="82"/>
      <c r="G1281" s="21"/>
    </row>
    <row r="1282" spans="1:7" ht="30" hidden="1" customHeight="1" x14ac:dyDescent="0.25">
      <c r="A1282" s="60"/>
      <c r="B1282" s="36"/>
      <c r="C1282" s="65"/>
      <c r="D1282" s="61"/>
      <c r="E1282" s="17"/>
      <c r="F1282" s="82"/>
      <c r="G1282" s="72"/>
    </row>
    <row r="1283" spans="1:7" ht="30" hidden="1" customHeight="1" x14ac:dyDescent="0.25">
      <c r="A1283" s="60"/>
      <c r="B1283" s="36"/>
      <c r="C1283" s="65"/>
      <c r="D1283" s="61"/>
      <c r="E1283" s="17"/>
      <c r="F1283" s="82"/>
      <c r="G1283" s="72"/>
    </row>
    <row r="1284" spans="1:7" ht="30" hidden="1" customHeight="1" x14ac:dyDescent="0.25">
      <c r="A1284" s="60"/>
      <c r="B1284" s="36"/>
      <c r="C1284" s="65"/>
      <c r="D1284" s="61"/>
      <c r="E1284" s="17"/>
      <c r="F1284" s="82"/>
      <c r="G1284" s="72"/>
    </row>
    <row r="1285" spans="1:7" ht="30" hidden="1" customHeight="1" x14ac:dyDescent="0.25">
      <c r="A1285" s="60"/>
      <c r="B1285" s="36"/>
      <c r="C1285" s="65"/>
      <c r="D1285" s="61"/>
      <c r="E1285" s="17"/>
      <c r="F1285" s="82"/>
      <c r="G1285" s="21"/>
    </row>
    <row r="1286" spans="1:7" ht="30" hidden="1" customHeight="1" x14ac:dyDescent="0.25">
      <c r="A1286" s="60"/>
      <c r="B1286" s="36"/>
      <c r="C1286" s="65"/>
      <c r="D1286" s="61"/>
      <c r="E1286" s="17"/>
      <c r="F1286" s="82"/>
      <c r="G1286" s="21"/>
    </row>
    <row r="1287" spans="1:7" ht="30" hidden="1" customHeight="1" x14ac:dyDescent="0.25">
      <c r="A1287" s="60"/>
      <c r="B1287" s="36"/>
      <c r="C1287" s="65"/>
      <c r="D1287" s="61"/>
      <c r="E1287" s="17"/>
      <c r="F1287" s="82"/>
      <c r="G1287" s="21"/>
    </row>
    <row r="1288" spans="1:7" ht="30" hidden="1" customHeight="1" x14ac:dyDescent="0.25">
      <c r="A1288" s="60"/>
      <c r="B1288" s="36"/>
      <c r="C1288" s="85"/>
      <c r="D1288" s="61"/>
      <c r="E1288" s="17"/>
      <c r="F1288" s="82"/>
      <c r="G1288" s="21"/>
    </row>
    <row r="1289" spans="1:7" ht="30" hidden="1" customHeight="1" x14ac:dyDescent="0.25">
      <c r="A1289" s="60"/>
      <c r="B1289" s="36"/>
      <c r="C1289" s="85"/>
      <c r="D1289" s="61"/>
      <c r="E1289" s="17"/>
      <c r="F1289" s="82"/>
      <c r="G1289" s="21"/>
    </row>
    <row r="1290" spans="1:7" ht="30" hidden="1" customHeight="1" x14ac:dyDescent="0.25">
      <c r="A1290" s="60"/>
      <c r="B1290" s="36"/>
      <c r="C1290" s="85"/>
      <c r="D1290" s="61"/>
      <c r="E1290" s="17"/>
      <c r="F1290" s="82"/>
      <c r="G1290" s="21"/>
    </row>
    <row r="1291" spans="1:7" ht="30" hidden="1" customHeight="1" x14ac:dyDescent="0.25">
      <c r="A1291" s="60"/>
      <c r="B1291" s="36"/>
      <c r="C1291" s="85"/>
      <c r="D1291" s="61"/>
      <c r="E1291" s="17"/>
      <c r="F1291" s="82"/>
      <c r="G1291" s="21"/>
    </row>
    <row r="1292" spans="1:7" ht="30" hidden="1" customHeight="1" x14ac:dyDescent="0.25">
      <c r="A1292" s="60"/>
      <c r="B1292" s="36"/>
      <c r="C1292" s="65"/>
      <c r="D1292" s="61"/>
      <c r="E1292" s="17"/>
      <c r="F1292" s="82"/>
      <c r="G1292" s="21"/>
    </row>
    <row r="1293" spans="1:7" ht="30" hidden="1" customHeight="1" x14ac:dyDescent="0.25">
      <c r="A1293" s="60"/>
      <c r="B1293" s="36"/>
      <c r="C1293" s="65"/>
      <c r="D1293" s="61"/>
      <c r="E1293" s="17"/>
      <c r="F1293" s="82"/>
      <c r="G1293" s="21"/>
    </row>
    <row r="1294" spans="1:7" ht="30" hidden="1" customHeight="1" x14ac:dyDescent="0.25">
      <c r="A1294" s="60"/>
      <c r="B1294" s="36"/>
      <c r="C1294" s="65"/>
      <c r="D1294" s="61"/>
      <c r="E1294" s="17"/>
      <c r="F1294" s="82"/>
      <c r="G1294" s="21"/>
    </row>
    <row r="1295" spans="1:7" ht="30" hidden="1" customHeight="1" x14ac:dyDescent="0.25">
      <c r="A1295" s="60"/>
      <c r="B1295" s="36"/>
      <c r="C1295" s="65"/>
      <c r="D1295" s="61"/>
      <c r="E1295" s="17"/>
      <c r="F1295" s="82"/>
      <c r="G1295" s="21"/>
    </row>
    <row r="1296" spans="1:7" ht="30" hidden="1" customHeight="1" x14ac:dyDescent="0.25">
      <c r="A1296" s="60"/>
      <c r="B1296" s="36"/>
      <c r="C1296" s="65"/>
      <c r="D1296" s="61"/>
      <c r="E1296" s="17"/>
      <c r="F1296" s="82"/>
      <c r="G1296" s="21"/>
    </row>
    <row r="1297" spans="1:7" ht="30" hidden="1" customHeight="1" x14ac:dyDescent="0.25">
      <c r="A1297" s="60"/>
      <c r="B1297" s="36"/>
      <c r="C1297" s="65"/>
      <c r="D1297" s="61"/>
      <c r="E1297" s="17"/>
      <c r="F1297" s="82"/>
      <c r="G1297" s="21"/>
    </row>
    <row r="1298" spans="1:7" ht="30" hidden="1" customHeight="1" x14ac:dyDescent="0.25">
      <c r="A1298" s="60"/>
      <c r="B1298" s="36"/>
      <c r="C1298" s="65"/>
      <c r="D1298" s="61"/>
      <c r="E1298" s="17"/>
      <c r="F1298" s="82"/>
      <c r="G1298" s="21"/>
    </row>
    <row r="1299" spans="1:7" ht="30" hidden="1" customHeight="1" x14ac:dyDescent="0.25">
      <c r="A1299" s="60"/>
      <c r="B1299" s="36"/>
      <c r="C1299" s="65"/>
      <c r="D1299" s="61"/>
      <c r="E1299" s="17"/>
      <c r="F1299" s="82"/>
      <c r="G1299" s="21"/>
    </row>
    <row r="1300" spans="1:7" ht="30" hidden="1" customHeight="1" x14ac:dyDescent="0.25">
      <c r="A1300" s="60"/>
      <c r="B1300" s="36"/>
      <c r="C1300" s="65"/>
      <c r="D1300" s="61"/>
      <c r="E1300" s="17"/>
      <c r="F1300" s="82"/>
      <c r="G1300" s="21"/>
    </row>
    <row r="1301" spans="1:7" ht="30" hidden="1" customHeight="1" x14ac:dyDescent="0.25">
      <c r="A1301" s="60"/>
      <c r="B1301" s="36"/>
      <c r="C1301" s="65"/>
      <c r="D1301" s="61"/>
      <c r="E1301" s="17"/>
      <c r="F1301" s="82"/>
      <c r="G1301" s="21"/>
    </row>
    <row r="1302" spans="1:7" ht="30" hidden="1" customHeight="1" x14ac:dyDescent="0.25">
      <c r="A1302" s="60"/>
      <c r="B1302" s="36"/>
      <c r="C1302" s="65"/>
      <c r="D1302" s="61"/>
      <c r="E1302" s="17"/>
      <c r="F1302" s="82"/>
      <c r="G1302" s="21"/>
    </row>
    <row r="1303" spans="1:7" ht="30" hidden="1" customHeight="1" x14ac:dyDescent="0.25">
      <c r="A1303" s="60"/>
      <c r="B1303" s="36"/>
      <c r="C1303" s="65"/>
      <c r="D1303" s="61"/>
      <c r="E1303" s="17"/>
      <c r="F1303" s="82"/>
      <c r="G1303" s="21"/>
    </row>
    <row r="1304" spans="1:7" ht="30" hidden="1" customHeight="1" x14ac:dyDescent="0.25">
      <c r="A1304" s="60"/>
      <c r="B1304" s="36"/>
      <c r="C1304" s="65"/>
      <c r="D1304" s="61"/>
      <c r="E1304" s="17"/>
      <c r="F1304" s="82"/>
      <c r="G1304" s="21"/>
    </row>
    <row r="1305" spans="1:7" ht="30" hidden="1" customHeight="1" x14ac:dyDescent="0.25">
      <c r="A1305" s="60"/>
      <c r="B1305" s="36"/>
      <c r="C1305" s="65"/>
      <c r="D1305" s="61"/>
      <c r="E1305" s="17"/>
      <c r="F1305" s="82"/>
      <c r="G1305" s="21"/>
    </row>
    <row r="1306" spans="1:7" ht="30" hidden="1" customHeight="1" x14ac:dyDescent="0.25">
      <c r="A1306" s="60"/>
      <c r="B1306" s="36"/>
      <c r="C1306" s="65"/>
      <c r="D1306" s="61"/>
      <c r="E1306" s="17"/>
      <c r="F1306" s="82"/>
      <c r="G1306" s="21"/>
    </row>
    <row r="1307" spans="1:7" ht="30" hidden="1" customHeight="1" x14ac:dyDescent="0.25">
      <c r="A1307" s="60"/>
      <c r="B1307" s="36"/>
      <c r="C1307" s="65"/>
      <c r="D1307" s="61"/>
      <c r="E1307" s="17"/>
      <c r="F1307" s="82"/>
      <c r="G1307" s="21"/>
    </row>
    <row r="1308" spans="1:7" ht="30" hidden="1" customHeight="1" x14ac:dyDescent="0.25">
      <c r="A1308" s="60"/>
      <c r="B1308" s="36"/>
      <c r="C1308" s="65"/>
      <c r="D1308" s="61"/>
      <c r="E1308" s="17"/>
      <c r="F1308" s="82"/>
      <c r="G1308" s="21"/>
    </row>
    <row r="1309" spans="1:7" ht="30" hidden="1" customHeight="1" x14ac:dyDescent="0.25">
      <c r="A1309" s="60"/>
      <c r="B1309" s="36"/>
      <c r="C1309" s="65"/>
      <c r="D1309" s="61"/>
      <c r="E1309" s="17"/>
      <c r="F1309" s="82"/>
      <c r="G1309" s="21"/>
    </row>
    <row r="1310" spans="1:7" ht="30" hidden="1" customHeight="1" x14ac:dyDescent="0.25">
      <c r="A1310" s="60"/>
      <c r="B1310" s="36"/>
      <c r="C1310" s="65"/>
      <c r="D1310" s="61"/>
      <c r="E1310" s="17"/>
      <c r="F1310" s="82"/>
      <c r="G1310" s="21"/>
    </row>
    <row r="1311" spans="1:7" ht="30" hidden="1" customHeight="1" x14ac:dyDescent="0.25">
      <c r="A1311" s="60"/>
      <c r="B1311" s="36"/>
      <c r="C1311" s="65"/>
      <c r="D1311" s="61"/>
      <c r="E1311" s="17"/>
      <c r="F1311" s="82"/>
      <c r="G1311" s="21"/>
    </row>
    <row r="1312" spans="1:7" ht="30" hidden="1" customHeight="1" x14ac:dyDescent="0.25">
      <c r="A1312" s="60"/>
      <c r="B1312" s="36"/>
      <c r="C1312" s="65"/>
      <c r="D1312" s="61"/>
      <c r="E1312" s="17"/>
      <c r="F1312" s="82"/>
      <c r="G1312" s="21"/>
    </row>
    <row r="1313" spans="1:8" ht="30" hidden="1" customHeight="1" x14ac:dyDescent="0.25">
      <c r="A1313" s="60"/>
      <c r="B1313" s="36"/>
      <c r="C1313" s="65"/>
      <c r="D1313" s="61"/>
      <c r="E1313" s="17"/>
      <c r="F1313" s="82"/>
      <c r="G1313" s="21"/>
    </row>
    <row r="1314" spans="1:8" ht="30" hidden="1" customHeight="1" x14ac:dyDescent="0.25">
      <c r="A1314" s="60"/>
      <c r="B1314" s="36"/>
      <c r="C1314" s="65"/>
      <c r="D1314" s="61"/>
      <c r="E1314" s="17"/>
      <c r="F1314" s="82"/>
      <c r="G1314" s="21"/>
    </row>
    <row r="1315" spans="1:8" ht="30" hidden="1" customHeight="1" x14ac:dyDescent="0.25">
      <c r="A1315" s="60"/>
      <c r="B1315" s="36"/>
      <c r="C1315" s="65"/>
      <c r="D1315" s="61"/>
      <c r="E1315" s="17"/>
      <c r="F1315" s="82"/>
      <c r="G1315" s="21"/>
    </row>
    <row r="1316" spans="1:8" ht="30" hidden="1" customHeight="1" x14ac:dyDescent="0.25">
      <c r="A1316" s="60"/>
      <c r="B1316" s="36"/>
      <c r="C1316" s="65"/>
      <c r="D1316" s="61"/>
      <c r="E1316" s="17"/>
      <c r="F1316" s="82"/>
      <c r="G1316" s="21"/>
      <c r="H1316" s="86"/>
    </row>
    <row r="1317" spans="1:8" ht="30" hidden="1" customHeight="1" x14ac:dyDescent="0.25">
      <c r="A1317" s="60"/>
      <c r="B1317" s="36"/>
      <c r="C1317" s="65"/>
      <c r="D1317" s="61"/>
      <c r="E1317" s="17"/>
      <c r="F1317" s="82"/>
      <c r="G1317" s="21"/>
    </row>
    <row r="1318" spans="1:8" ht="30" hidden="1" customHeight="1" x14ac:dyDescent="0.25">
      <c r="A1318" s="60"/>
      <c r="B1318" s="36"/>
      <c r="C1318" s="65"/>
      <c r="D1318" s="61"/>
      <c r="E1318" s="17"/>
      <c r="F1318" s="82"/>
      <c r="G1318" s="21"/>
    </row>
    <row r="1319" spans="1:8" ht="30" hidden="1" customHeight="1" x14ac:dyDescent="0.25">
      <c r="A1319" s="60"/>
      <c r="B1319" s="36"/>
      <c r="C1319" s="65"/>
      <c r="D1319" s="61"/>
      <c r="E1319" s="17"/>
      <c r="F1319" s="82"/>
      <c r="G1319" s="21"/>
    </row>
    <row r="1320" spans="1:8" ht="30" hidden="1" customHeight="1" x14ac:dyDescent="0.25">
      <c r="A1320" s="60"/>
      <c r="B1320" s="36"/>
      <c r="C1320" s="65"/>
      <c r="D1320" s="61"/>
      <c r="E1320" s="17"/>
      <c r="F1320" s="82"/>
      <c r="G1320" s="21"/>
    </row>
    <row r="1321" spans="1:8" ht="30" hidden="1" customHeight="1" x14ac:dyDescent="0.25">
      <c r="A1321" s="60"/>
      <c r="B1321" s="36"/>
      <c r="C1321" s="65"/>
      <c r="D1321" s="61"/>
      <c r="E1321" s="17"/>
      <c r="F1321" s="82"/>
      <c r="G1321" s="21"/>
    </row>
    <row r="1322" spans="1:8" ht="30" hidden="1" customHeight="1" x14ac:dyDescent="0.25">
      <c r="A1322" s="60"/>
      <c r="B1322" s="36"/>
      <c r="C1322" s="65"/>
      <c r="D1322" s="61"/>
      <c r="E1322" s="17"/>
      <c r="F1322" s="82"/>
      <c r="G1322" s="21"/>
    </row>
    <row r="1323" spans="1:8" ht="30" hidden="1" customHeight="1" x14ac:dyDescent="0.25">
      <c r="A1323" s="60"/>
      <c r="B1323" s="36"/>
      <c r="C1323" s="65"/>
      <c r="D1323" s="61"/>
      <c r="E1323" s="17"/>
      <c r="F1323" s="82"/>
      <c r="G1323" s="21"/>
    </row>
    <row r="1324" spans="1:8" ht="30" hidden="1" customHeight="1" x14ac:dyDescent="0.25">
      <c r="A1324" s="60"/>
      <c r="B1324" s="36"/>
      <c r="C1324" s="65"/>
      <c r="D1324" s="61"/>
      <c r="E1324" s="17"/>
      <c r="F1324" s="82"/>
      <c r="G1324" s="21"/>
    </row>
    <row r="1325" spans="1:8" ht="30" hidden="1" customHeight="1" x14ac:dyDescent="0.25">
      <c r="A1325" s="60"/>
      <c r="B1325" s="36"/>
      <c r="C1325" s="65"/>
      <c r="D1325" s="61"/>
      <c r="E1325" s="17"/>
      <c r="F1325" s="82"/>
      <c r="G1325" s="21"/>
    </row>
    <row r="1326" spans="1:8" ht="30" hidden="1" customHeight="1" x14ac:dyDescent="0.25">
      <c r="A1326" s="60"/>
      <c r="B1326" s="36"/>
      <c r="C1326" s="65"/>
      <c r="D1326" s="61"/>
      <c r="E1326" s="17"/>
      <c r="F1326" s="82"/>
      <c r="G1326" s="21"/>
    </row>
    <row r="1327" spans="1:8" ht="30" hidden="1" customHeight="1" x14ac:dyDescent="0.25">
      <c r="A1327" s="60"/>
      <c r="B1327" s="36"/>
      <c r="C1327" s="65"/>
      <c r="D1327" s="61"/>
      <c r="E1327" s="17"/>
      <c r="F1327" s="82"/>
      <c r="G1327" s="21"/>
    </row>
    <row r="1328" spans="1:8" ht="30" hidden="1" customHeight="1" x14ac:dyDescent="0.25">
      <c r="A1328" s="60"/>
      <c r="B1328" s="36"/>
      <c r="C1328" s="65"/>
      <c r="D1328" s="61"/>
      <c r="E1328" s="17"/>
      <c r="F1328" s="82"/>
      <c r="G1328" s="21"/>
    </row>
    <row r="1329" spans="1:7" ht="30" hidden="1" customHeight="1" x14ac:dyDescent="0.25">
      <c r="A1329" s="60"/>
      <c r="B1329" s="36"/>
      <c r="C1329" s="65"/>
      <c r="D1329" s="61"/>
      <c r="E1329" s="17"/>
      <c r="F1329" s="82"/>
      <c r="G1329" s="21"/>
    </row>
    <row r="1330" spans="1:7" ht="30" hidden="1" customHeight="1" x14ac:dyDescent="0.25">
      <c r="A1330" s="60"/>
      <c r="B1330" s="36"/>
      <c r="C1330" s="65"/>
      <c r="D1330" s="61"/>
      <c r="E1330" s="17"/>
      <c r="F1330" s="82"/>
      <c r="G1330" s="21"/>
    </row>
    <row r="1331" spans="1:7" ht="30" hidden="1" customHeight="1" x14ac:dyDescent="0.25">
      <c r="A1331" s="60"/>
      <c r="B1331" s="36"/>
      <c r="C1331" s="65"/>
      <c r="D1331" s="61"/>
      <c r="E1331" s="17"/>
      <c r="F1331" s="82"/>
      <c r="G1331" s="21"/>
    </row>
    <row r="1332" spans="1:7" ht="30" hidden="1" customHeight="1" x14ac:dyDescent="0.25">
      <c r="A1332" s="60"/>
      <c r="B1332" s="36"/>
      <c r="C1332" s="65"/>
      <c r="D1332" s="61"/>
      <c r="E1332" s="17"/>
      <c r="F1332" s="82"/>
      <c r="G1332" s="21"/>
    </row>
    <row r="1333" spans="1:7" ht="30" hidden="1" customHeight="1" x14ac:dyDescent="0.25">
      <c r="A1333" s="60"/>
      <c r="B1333" s="36"/>
      <c r="C1333" s="65"/>
      <c r="D1333" s="61"/>
      <c r="E1333" s="17"/>
      <c r="F1333" s="82"/>
      <c r="G1333" s="21"/>
    </row>
    <row r="1334" spans="1:7" ht="30" hidden="1" customHeight="1" x14ac:dyDescent="0.25">
      <c r="A1334" s="60"/>
      <c r="B1334" s="36"/>
      <c r="C1334" s="65"/>
      <c r="D1334" s="61"/>
      <c r="E1334" s="17"/>
      <c r="F1334" s="82"/>
      <c r="G1334" s="21"/>
    </row>
    <row r="1335" spans="1:7" ht="30" hidden="1" customHeight="1" x14ac:dyDescent="0.25">
      <c r="A1335" s="60"/>
      <c r="B1335" s="36"/>
      <c r="C1335" s="65"/>
      <c r="D1335" s="61"/>
      <c r="E1335" s="17"/>
      <c r="F1335" s="82"/>
      <c r="G1335" s="21"/>
    </row>
    <row r="1336" spans="1:7" ht="30" hidden="1" customHeight="1" x14ac:dyDescent="0.25">
      <c r="A1336" s="60"/>
      <c r="B1336" s="36"/>
      <c r="C1336" s="65"/>
      <c r="D1336" s="61"/>
      <c r="E1336" s="17"/>
      <c r="F1336" s="82"/>
      <c r="G1336" s="21"/>
    </row>
    <row r="1337" spans="1:7" ht="30" hidden="1" customHeight="1" x14ac:dyDescent="0.25">
      <c r="A1337" s="60"/>
      <c r="B1337" s="36"/>
      <c r="C1337" s="65"/>
      <c r="D1337" s="61"/>
      <c r="E1337" s="17"/>
      <c r="F1337" s="82"/>
      <c r="G1337" s="21"/>
    </row>
    <row r="1338" spans="1:7" ht="30" hidden="1" customHeight="1" x14ac:dyDescent="0.25">
      <c r="A1338" s="60"/>
      <c r="B1338" s="36"/>
      <c r="C1338" s="65"/>
      <c r="D1338" s="61"/>
      <c r="E1338" s="17"/>
      <c r="F1338" s="82"/>
      <c r="G1338" s="21"/>
    </row>
    <row r="1339" spans="1:7" ht="30" hidden="1" customHeight="1" x14ac:dyDescent="0.25">
      <c r="A1339" s="60"/>
      <c r="B1339" s="36"/>
      <c r="C1339" s="65"/>
      <c r="D1339" s="61"/>
      <c r="E1339" s="17"/>
      <c r="F1339" s="82"/>
      <c r="G1339" s="21"/>
    </row>
    <row r="1340" spans="1:7" ht="30" hidden="1" customHeight="1" x14ac:dyDescent="0.25">
      <c r="A1340" s="60"/>
      <c r="B1340" s="36"/>
      <c r="C1340" s="65"/>
      <c r="D1340" s="61"/>
      <c r="E1340" s="17"/>
      <c r="F1340" s="82"/>
      <c r="G1340" s="21"/>
    </row>
    <row r="1341" spans="1:7" ht="30" hidden="1" customHeight="1" x14ac:dyDescent="0.25">
      <c r="A1341" s="60"/>
      <c r="B1341" s="36"/>
      <c r="C1341" s="65"/>
      <c r="D1341" s="61"/>
      <c r="E1341" s="17"/>
      <c r="F1341" s="82"/>
      <c r="G1341" s="21"/>
    </row>
    <row r="1342" spans="1:7" ht="30" hidden="1" customHeight="1" x14ac:dyDescent="0.25">
      <c r="A1342" s="60"/>
      <c r="B1342" s="36"/>
      <c r="C1342" s="65"/>
      <c r="D1342" s="61"/>
      <c r="E1342" s="17"/>
      <c r="F1342" s="82"/>
      <c r="G1342" s="21"/>
    </row>
    <row r="1343" spans="1:7" ht="30" hidden="1" customHeight="1" x14ac:dyDescent="0.25">
      <c r="A1343" s="60"/>
      <c r="B1343" s="36"/>
      <c r="C1343" s="65"/>
      <c r="D1343" s="61"/>
      <c r="E1343" s="17"/>
      <c r="F1343" s="82"/>
      <c r="G1343" s="21"/>
    </row>
    <row r="1344" spans="1:7" ht="30" hidden="1" customHeight="1" x14ac:dyDescent="0.25">
      <c r="A1344" s="60"/>
      <c r="B1344" s="36"/>
      <c r="C1344" s="65"/>
      <c r="D1344" s="61"/>
      <c r="E1344" s="17"/>
      <c r="F1344" s="82"/>
      <c r="G1344" s="21"/>
    </row>
    <row r="1345" spans="1:7" ht="30" hidden="1" customHeight="1" x14ac:dyDescent="0.25">
      <c r="A1345" s="60"/>
      <c r="B1345" s="36"/>
      <c r="C1345" s="65"/>
      <c r="D1345" s="61"/>
      <c r="E1345" s="17"/>
      <c r="F1345" s="82"/>
      <c r="G1345" s="21"/>
    </row>
    <row r="1346" spans="1:7" ht="30" hidden="1" customHeight="1" x14ac:dyDescent="0.25">
      <c r="A1346" s="60"/>
      <c r="B1346" s="36"/>
      <c r="C1346" s="65"/>
      <c r="D1346" s="61"/>
      <c r="E1346" s="17"/>
      <c r="F1346" s="82"/>
      <c r="G1346" s="21"/>
    </row>
    <row r="1347" spans="1:7" ht="30" hidden="1" customHeight="1" x14ac:dyDescent="0.25">
      <c r="A1347" s="60"/>
      <c r="B1347" s="36"/>
      <c r="C1347" s="65"/>
      <c r="D1347" s="61"/>
      <c r="E1347" s="17"/>
      <c r="F1347" s="82"/>
      <c r="G1347" s="21"/>
    </row>
    <row r="1348" spans="1:7" ht="30" hidden="1" customHeight="1" x14ac:dyDescent="0.25">
      <c r="A1348" s="60"/>
      <c r="B1348" s="36"/>
      <c r="C1348" s="65"/>
      <c r="D1348" s="61"/>
      <c r="E1348" s="17"/>
      <c r="F1348" s="82"/>
      <c r="G1348" s="21"/>
    </row>
    <row r="1349" spans="1:7" ht="30" hidden="1" customHeight="1" x14ac:dyDescent="0.25">
      <c r="A1349" s="60"/>
      <c r="B1349" s="36"/>
      <c r="C1349" s="65"/>
      <c r="D1349" s="61"/>
      <c r="E1349" s="17"/>
      <c r="F1349" s="82"/>
      <c r="G1349" s="21"/>
    </row>
    <row r="1350" spans="1:7" ht="30" hidden="1" customHeight="1" x14ac:dyDescent="0.25">
      <c r="A1350" s="60"/>
      <c r="B1350" s="36"/>
      <c r="C1350" s="65"/>
      <c r="D1350" s="61"/>
      <c r="E1350" s="17"/>
      <c r="F1350" s="82"/>
      <c r="G1350" s="21"/>
    </row>
    <row r="1351" spans="1:7" ht="30" hidden="1" customHeight="1" x14ac:dyDescent="0.25">
      <c r="A1351" s="60"/>
      <c r="B1351" s="36"/>
      <c r="C1351" s="65"/>
      <c r="D1351" s="61"/>
      <c r="E1351" s="17"/>
      <c r="F1351" s="82"/>
      <c r="G1351" s="21"/>
    </row>
    <row r="1352" spans="1:7" ht="30" hidden="1" customHeight="1" x14ac:dyDescent="0.25">
      <c r="A1352" s="60"/>
      <c r="B1352" s="36"/>
      <c r="C1352" s="65"/>
      <c r="D1352" s="61"/>
      <c r="E1352" s="17"/>
      <c r="F1352" s="82"/>
      <c r="G1352" s="21"/>
    </row>
    <row r="1353" spans="1:7" ht="30" hidden="1" customHeight="1" x14ac:dyDescent="0.25">
      <c r="A1353" s="60"/>
      <c r="B1353" s="36"/>
      <c r="C1353" s="65"/>
      <c r="D1353" s="61"/>
      <c r="E1353" s="17"/>
      <c r="F1353" s="82"/>
      <c r="G1353" s="21"/>
    </row>
    <row r="1354" spans="1:7" ht="30" hidden="1" customHeight="1" x14ac:dyDescent="0.25">
      <c r="A1354" s="60"/>
      <c r="B1354" s="36"/>
      <c r="C1354" s="65"/>
      <c r="D1354" s="61"/>
      <c r="E1354" s="17"/>
      <c r="F1354" s="82"/>
      <c r="G1354" s="21"/>
    </row>
    <row r="1355" spans="1:7" ht="30" hidden="1" customHeight="1" x14ac:dyDescent="0.25">
      <c r="A1355" s="60"/>
      <c r="B1355" s="36"/>
      <c r="C1355" s="65"/>
      <c r="D1355" s="61"/>
      <c r="E1355" s="17"/>
      <c r="F1355" s="82"/>
      <c r="G1355" s="21"/>
    </row>
    <row r="1356" spans="1:7" ht="30" hidden="1" customHeight="1" x14ac:dyDescent="0.25">
      <c r="A1356" s="60"/>
      <c r="B1356" s="36"/>
      <c r="C1356" s="65"/>
      <c r="D1356" s="61"/>
      <c r="E1356" s="17"/>
      <c r="F1356" s="82"/>
      <c r="G1356" s="21"/>
    </row>
    <row r="1357" spans="1:7" ht="30" hidden="1" customHeight="1" x14ac:dyDescent="0.25">
      <c r="A1357" s="60"/>
      <c r="B1357" s="36"/>
      <c r="C1357" s="65"/>
      <c r="D1357" s="61"/>
      <c r="E1357" s="17"/>
      <c r="F1357" s="82"/>
      <c r="G1357" s="21"/>
    </row>
    <row r="1358" spans="1:7" ht="30" hidden="1" customHeight="1" x14ac:dyDescent="0.25">
      <c r="A1358" s="60"/>
      <c r="B1358" s="36"/>
      <c r="C1358" s="65"/>
      <c r="D1358" s="61"/>
      <c r="E1358" s="17"/>
      <c r="F1358" s="82"/>
      <c r="G1358" s="21"/>
    </row>
    <row r="1359" spans="1:7" ht="30" hidden="1" customHeight="1" x14ac:dyDescent="0.25">
      <c r="A1359" s="60"/>
      <c r="B1359" s="36"/>
      <c r="C1359" s="65"/>
      <c r="D1359" s="61"/>
      <c r="E1359" s="17"/>
      <c r="F1359" s="82"/>
      <c r="G1359" s="21"/>
    </row>
    <row r="1360" spans="1:7" ht="30" hidden="1" customHeight="1" x14ac:dyDescent="0.25">
      <c r="A1360" s="60"/>
      <c r="B1360" s="36"/>
      <c r="C1360" s="65"/>
      <c r="D1360" s="61"/>
      <c r="E1360" s="17"/>
      <c r="F1360" s="82"/>
      <c r="G1360" s="21"/>
    </row>
    <row r="1361" spans="1:7" ht="30" hidden="1" customHeight="1" x14ac:dyDescent="0.25">
      <c r="A1361" s="60"/>
      <c r="B1361" s="36"/>
      <c r="C1361" s="65"/>
      <c r="D1361" s="61"/>
      <c r="E1361" s="17"/>
      <c r="F1361" s="82"/>
      <c r="G1361" s="21"/>
    </row>
    <row r="1362" spans="1:7" ht="30" hidden="1" customHeight="1" x14ac:dyDescent="0.25">
      <c r="A1362" s="60"/>
      <c r="B1362" s="36"/>
      <c r="C1362" s="65"/>
      <c r="D1362" s="61"/>
      <c r="E1362" s="17"/>
      <c r="F1362" s="82"/>
      <c r="G1362" s="21"/>
    </row>
    <row r="1363" spans="1:7" ht="30" hidden="1" customHeight="1" x14ac:dyDescent="0.25">
      <c r="A1363" s="60"/>
      <c r="B1363" s="36"/>
      <c r="C1363" s="65"/>
      <c r="D1363" s="61"/>
      <c r="E1363" s="17"/>
      <c r="F1363" s="82"/>
      <c r="G1363" s="21"/>
    </row>
    <row r="1364" spans="1:7" ht="30" hidden="1" customHeight="1" x14ac:dyDescent="0.25">
      <c r="A1364" s="60"/>
      <c r="B1364" s="36"/>
      <c r="C1364" s="65"/>
      <c r="D1364" s="61"/>
      <c r="E1364" s="17"/>
      <c r="F1364" s="82"/>
      <c r="G1364" s="21"/>
    </row>
    <row r="1365" spans="1:7" ht="30" hidden="1" customHeight="1" x14ac:dyDescent="0.25">
      <c r="A1365" s="60"/>
      <c r="B1365" s="36"/>
      <c r="C1365" s="65"/>
      <c r="D1365" s="61"/>
      <c r="E1365" s="17"/>
      <c r="F1365" s="82"/>
      <c r="G1365" s="21"/>
    </row>
    <row r="1366" spans="1:7" ht="30" hidden="1" customHeight="1" x14ac:dyDescent="0.25">
      <c r="A1366" s="60"/>
      <c r="B1366" s="36"/>
      <c r="C1366" s="65"/>
      <c r="D1366" s="61"/>
      <c r="E1366" s="17"/>
      <c r="F1366" s="82"/>
      <c r="G1366" s="21"/>
    </row>
    <row r="1367" spans="1:7" ht="30" hidden="1" customHeight="1" x14ac:dyDescent="0.25">
      <c r="A1367" s="60"/>
      <c r="B1367" s="36"/>
      <c r="C1367" s="65"/>
      <c r="D1367" s="61"/>
      <c r="E1367" s="17"/>
      <c r="F1367" s="82"/>
      <c r="G1367" s="21"/>
    </row>
    <row r="1368" spans="1:7" ht="30" hidden="1" customHeight="1" x14ac:dyDescent="0.25">
      <c r="A1368" s="60"/>
      <c r="B1368" s="36"/>
      <c r="C1368" s="65"/>
      <c r="D1368" s="61"/>
      <c r="E1368" s="17"/>
      <c r="F1368" s="82"/>
      <c r="G1368" s="21"/>
    </row>
    <row r="1369" spans="1:7" ht="30" hidden="1" customHeight="1" x14ac:dyDescent="0.25">
      <c r="A1369" s="60"/>
      <c r="B1369" s="36"/>
      <c r="C1369" s="65"/>
      <c r="D1369" s="61"/>
      <c r="E1369" s="17"/>
      <c r="F1369" s="82"/>
      <c r="G1369" s="21"/>
    </row>
    <row r="1370" spans="1:7" ht="30" hidden="1" customHeight="1" x14ac:dyDescent="0.25">
      <c r="A1370" s="60"/>
      <c r="B1370" s="36"/>
      <c r="C1370" s="65"/>
      <c r="D1370" s="61"/>
      <c r="E1370" s="17"/>
      <c r="F1370" s="82"/>
      <c r="G1370" s="21"/>
    </row>
    <row r="1371" spans="1:7" ht="30" hidden="1" customHeight="1" x14ac:dyDescent="0.25">
      <c r="A1371" s="60"/>
      <c r="B1371" s="36"/>
      <c r="C1371" s="65"/>
      <c r="D1371" s="61"/>
      <c r="E1371" s="17"/>
      <c r="F1371" s="82"/>
      <c r="G1371" s="21"/>
    </row>
    <row r="1372" spans="1:7" ht="30" hidden="1" customHeight="1" x14ac:dyDescent="0.25">
      <c r="A1372" s="60"/>
      <c r="B1372" s="36"/>
      <c r="C1372" s="65"/>
      <c r="D1372" s="61"/>
      <c r="E1372" s="17"/>
      <c r="F1372" s="82"/>
      <c r="G1372" s="21"/>
    </row>
    <row r="1373" spans="1:7" ht="30" hidden="1" customHeight="1" x14ac:dyDescent="0.25">
      <c r="A1373" s="60"/>
      <c r="B1373" s="36"/>
      <c r="C1373" s="65"/>
      <c r="D1373" s="61"/>
      <c r="E1373" s="17"/>
      <c r="F1373" s="82"/>
      <c r="G1373" s="21"/>
    </row>
    <row r="1374" spans="1:7" ht="30" hidden="1" customHeight="1" x14ac:dyDescent="0.25">
      <c r="A1374" s="60"/>
      <c r="B1374" s="36"/>
      <c r="C1374" s="65"/>
      <c r="D1374" s="61"/>
      <c r="E1374" s="17"/>
      <c r="F1374" s="82"/>
      <c r="G1374" s="21"/>
    </row>
    <row r="1375" spans="1:7" ht="30" hidden="1" customHeight="1" x14ac:dyDescent="0.25">
      <c r="A1375" s="60"/>
      <c r="B1375" s="36"/>
      <c r="C1375" s="65"/>
      <c r="D1375" s="61"/>
      <c r="E1375" s="17"/>
      <c r="F1375" s="82"/>
      <c r="G1375" s="21"/>
    </row>
    <row r="1376" spans="1:7" ht="30" hidden="1" customHeight="1" x14ac:dyDescent="0.25">
      <c r="A1376" s="60"/>
      <c r="B1376" s="36"/>
      <c r="C1376" s="65"/>
      <c r="D1376" s="61"/>
      <c r="E1376" s="17"/>
      <c r="F1376" s="82"/>
      <c r="G1376" s="21"/>
    </row>
    <row r="1377" spans="1:7" ht="30" hidden="1" customHeight="1" x14ac:dyDescent="0.25">
      <c r="A1377" s="60"/>
      <c r="B1377" s="36"/>
      <c r="C1377" s="65"/>
      <c r="D1377" s="61"/>
      <c r="E1377" s="17"/>
      <c r="F1377" s="82"/>
      <c r="G1377" s="21"/>
    </row>
    <row r="1378" spans="1:7" ht="30" hidden="1" customHeight="1" x14ac:dyDescent="0.25">
      <c r="A1378" s="60"/>
      <c r="B1378" s="36"/>
      <c r="C1378" s="65"/>
      <c r="D1378" s="61"/>
      <c r="E1378" s="17"/>
      <c r="F1378" s="82"/>
      <c r="G1378" s="21"/>
    </row>
    <row r="1379" spans="1:7" ht="30" hidden="1" customHeight="1" x14ac:dyDescent="0.25">
      <c r="A1379" s="60"/>
      <c r="B1379" s="36"/>
      <c r="C1379" s="65"/>
      <c r="D1379" s="61"/>
      <c r="E1379" s="17"/>
      <c r="F1379" s="82"/>
      <c r="G1379" s="21"/>
    </row>
    <row r="1380" spans="1:7" ht="30" hidden="1" customHeight="1" x14ac:dyDescent="0.25">
      <c r="A1380" s="60"/>
      <c r="B1380" s="36"/>
      <c r="C1380" s="65"/>
      <c r="D1380" s="61"/>
      <c r="E1380" s="17"/>
      <c r="F1380" s="82"/>
      <c r="G1380" s="21"/>
    </row>
    <row r="1381" spans="1:7" ht="30" hidden="1" customHeight="1" x14ac:dyDescent="0.25">
      <c r="A1381" s="60"/>
      <c r="B1381" s="36"/>
      <c r="C1381" s="65"/>
      <c r="D1381" s="61"/>
      <c r="E1381" s="17"/>
      <c r="F1381" s="82"/>
      <c r="G1381" s="21"/>
    </row>
    <row r="1382" spans="1:7" ht="30" hidden="1" customHeight="1" x14ac:dyDescent="0.25">
      <c r="A1382" s="87"/>
      <c r="B1382" s="88"/>
      <c r="C1382" s="89"/>
      <c r="D1382" s="90"/>
      <c r="E1382" s="91"/>
      <c r="F1382" s="82"/>
      <c r="G1382" s="21"/>
    </row>
    <row r="1383" spans="1:7" ht="30" hidden="1" customHeight="1" x14ac:dyDescent="0.25">
      <c r="A1383" s="60"/>
      <c r="B1383" s="36"/>
      <c r="C1383" s="65"/>
      <c r="D1383" s="61"/>
      <c r="E1383" s="17"/>
      <c r="F1383" s="82"/>
      <c r="G1383" s="21"/>
    </row>
    <row r="1384" spans="1:7" ht="30" hidden="1" customHeight="1" x14ac:dyDescent="0.25">
      <c r="A1384" s="60"/>
      <c r="B1384" s="36"/>
      <c r="C1384" s="65"/>
      <c r="D1384" s="61"/>
      <c r="E1384" s="17"/>
      <c r="F1384" s="82"/>
      <c r="G1384" s="21"/>
    </row>
    <row r="1385" spans="1:7" ht="30" hidden="1" customHeight="1" x14ac:dyDescent="0.25">
      <c r="A1385" s="60"/>
      <c r="B1385" s="36"/>
      <c r="C1385" s="65"/>
      <c r="D1385" s="61"/>
      <c r="E1385" s="17"/>
      <c r="F1385" s="82"/>
      <c r="G1385" s="21"/>
    </row>
    <row r="1386" spans="1:7" ht="30" hidden="1" customHeight="1" x14ac:dyDescent="0.25">
      <c r="A1386" s="60"/>
      <c r="B1386" s="36"/>
      <c r="C1386" s="65"/>
      <c r="D1386" s="61"/>
      <c r="E1386" s="17"/>
      <c r="F1386" s="82"/>
      <c r="G1386" s="21"/>
    </row>
    <row r="1387" spans="1:7" ht="30" hidden="1" customHeight="1" x14ac:dyDescent="0.25">
      <c r="A1387" s="60"/>
      <c r="B1387" s="36"/>
      <c r="C1387" s="65"/>
      <c r="D1387" s="61"/>
      <c r="E1387" s="17"/>
      <c r="F1387" s="82"/>
      <c r="G1387" s="21"/>
    </row>
    <row r="1388" spans="1:7" ht="30" hidden="1" customHeight="1" x14ac:dyDescent="0.25">
      <c r="A1388" s="60"/>
      <c r="B1388" s="36"/>
      <c r="C1388" s="65"/>
      <c r="D1388" s="61"/>
      <c r="E1388" s="17"/>
      <c r="F1388" s="82"/>
      <c r="G1388" s="21"/>
    </row>
    <row r="1389" spans="1:7" ht="30" hidden="1" customHeight="1" x14ac:dyDescent="0.25">
      <c r="A1389" s="60"/>
      <c r="B1389" s="36"/>
      <c r="C1389" s="65"/>
      <c r="D1389" s="61"/>
      <c r="E1389" s="17"/>
      <c r="F1389" s="82"/>
      <c r="G1389" s="21"/>
    </row>
    <row r="1390" spans="1:7" ht="30" hidden="1" customHeight="1" x14ac:dyDescent="0.25">
      <c r="A1390" s="60"/>
      <c r="B1390" s="36"/>
      <c r="C1390" s="65"/>
      <c r="D1390" s="61"/>
      <c r="E1390" s="17"/>
      <c r="F1390" s="82"/>
      <c r="G1390" s="21"/>
    </row>
    <row r="1391" spans="1:7" ht="30" hidden="1" customHeight="1" x14ac:dyDescent="0.25">
      <c r="A1391" s="60"/>
      <c r="B1391" s="36"/>
      <c r="C1391" s="65"/>
      <c r="D1391" s="61"/>
      <c r="E1391" s="17"/>
      <c r="F1391" s="82"/>
      <c r="G1391" s="21"/>
    </row>
    <row r="1392" spans="1:7" ht="30" hidden="1" customHeight="1" x14ac:dyDescent="0.25">
      <c r="A1392" s="60"/>
      <c r="B1392" s="36"/>
      <c r="C1392" s="65"/>
      <c r="D1392" s="61"/>
      <c r="E1392" s="17"/>
      <c r="F1392" s="82"/>
      <c r="G1392" s="21"/>
    </row>
    <row r="1393" spans="1:7" ht="30" hidden="1" customHeight="1" x14ac:dyDescent="0.25">
      <c r="A1393" s="60"/>
      <c r="B1393" s="36"/>
      <c r="C1393" s="65"/>
      <c r="D1393" s="61"/>
      <c r="E1393" s="17"/>
      <c r="F1393" s="82"/>
      <c r="G1393" s="21"/>
    </row>
    <row r="1394" spans="1:7" ht="30" hidden="1" customHeight="1" x14ac:dyDescent="0.25">
      <c r="A1394" s="60"/>
      <c r="B1394" s="36"/>
      <c r="C1394" s="65"/>
      <c r="D1394" s="61"/>
      <c r="E1394" s="17"/>
      <c r="F1394" s="82"/>
      <c r="G1394" s="21"/>
    </row>
    <row r="1395" spans="1:7" ht="30" hidden="1" customHeight="1" x14ac:dyDescent="0.25">
      <c r="A1395" s="60"/>
      <c r="B1395" s="36"/>
      <c r="C1395" s="65"/>
      <c r="D1395" s="61"/>
      <c r="E1395" s="17"/>
      <c r="F1395" s="82"/>
      <c r="G1395" s="21"/>
    </row>
    <row r="1396" spans="1:7" ht="30" hidden="1" customHeight="1" x14ac:dyDescent="0.25">
      <c r="A1396" s="60"/>
      <c r="B1396" s="36"/>
      <c r="C1396" s="65"/>
      <c r="D1396" s="61"/>
      <c r="E1396" s="17"/>
      <c r="F1396" s="82"/>
      <c r="G1396" s="21"/>
    </row>
    <row r="1397" spans="1:7" ht="30" hidden="1" customHeight="1" x14ac:dyDescent="0.25">
      <c r="A1397" s="60"/>
      <c r="B1397" s="36"/>
      <c r="C1397" s="65"/>
      <c r="D1397" s="61"/>
      <c r="E1397" s="17"/>
      <c r="F1397" s="82"/>
      <c r="G1397" s="21"/>
    </row>
    <row r="1398" spans="1:7" ht="30" hidden="1" customHeight="1" x14ac:dyDescent="0.25">
      <c r="A1398" s="60"/>
      <c r="B1398" s="36"/>
      <c r="C1398" s="65"/>
      <c r="D1398" s="61"/>
      <c r="E1398" s="17"/>
      <c r="F1398" s="82"/>
      <c r="G1398" s="21"/>
    </row>
    <row r="1399" spans="1:7" ht="30" hidden="1" customHeight="1" x14ac:dyDescent="0.25">
      <c r="A1399" s="60"/>
      <c r="B1399" s="36"/>
      <c r="C1399" s="65"/>
      <c r="D1399" s="61"/>
      <c r="E1399" s="17"/>
      <c r="F1399" s="82"/>
      <c r="G1399" s="21"/>
    </row>
    <row r="1400" spans="1:7" ht="30" hidden="1" customHeight="1" x14ac:dyDescent="0.25">
      <c r="A1400" s="60"/>
      <c r="B1400" s="36"/>
      <c r="C1400" s="65"/>
      <c r="D1400" s="61"/>
      <c r="E1400" s="17"/>
      <c r="F1400" s="82"/>
      <c r="G1400" s="21"/>
    </row>
    <row r="1401" spans="1:7" ht="30" hidden="1" customHeight="1" x14ac:dyDescent="0.25">
      <c r="A1401" s="60"/>
      <c r="B1401" s="36"/>
      <c r="C1401" s="65"/>
      <c r="D1401" s="61"/>
      <c r="E1401" s="17"/>
      <c r="F1401" s="82"/>
      <c r="G1401" s="21"/>
    </row>
    <row r="1402" spans="1:7" ht="30" hidden="1" customHeight="1" x14ac:dyDescent="0.25">
      <c r="A1402" s="60"/>
      <c r="B1402" s="36"/>
      <c r="C1402" s="65"/>
      <c r="D1402" s="61"/>
      <c r="E1402" s="17"/>
      <c r="F1402" s="82"/>
      <c r="G1402" s="21"/>
    </row>
    <row r="1403" spans="1:7" ht="30" hidden="1" customHeight="1" x14ac:dyDescent="0.25">
      <c r="A1403" s="60"/>
      <c r="B1403" s="36"/>
      <c r="C1403" s="65"/>
      <c r="D1403" s="61"/>
      <c r="E1403" s="17"/>
      <c r="F1403" s="82"/>
      <c r="G1403" s="21"/>
    </row>
    <row r="1404" spans="1:7" ht="30" hidden="1" customHeight="1" x14ac:dyDescent="0.25">
      <c r="A1404" s="60"/>
      <c r="B1404" s="36"/>
      <c r="C1404" s="65"/>
      <c r="D1404" s="61"/>
      <c r="E1404" s="17"/>
      <c r="F1404" s="82"/>
      <c r="G1404" s="21"/>
    </row>
    <row r="1405" spans="1:7" ht="30" hidden="1" customHeight="1" x14ac:dyDescent="0.25">
      <c r="A1405" s="60"/>
      <c r="B1405" s="36"/>
      <c r="C1405" s="65"/>
      <c r="D1405" s="61"/>
      <c r="E1405" s="17"/>
      <c r="F1405" s="82"/>
      <c r="G1405" s="21"/>
    </row>
    <row r="1406" spans="1:7" ht="30" hidden="1" customHeight="1" x14ac:dyDescent="0.25">
      <c r="A1406" s="60"/>
      <c r="B1406" s="36"/>
      <c r="C1406" s="65"/>
      <c r="D1406" s="61"/>
      <c r="E1406" s="17"/>
      <c r="F1406" s="82"/>
      <c r="G1406" s="21"/>
    </row>
    <row r="1407" spans="1:7" ht="30" hidden="1" customHeight="1" x14ac:dyDescent="0.25">
      <c r="A1407" s="60"/>
      <c r="B1407" s="36"/>
      <c r="C1407" s="65"/>
      <c r="D1407" s="61"/>
      <c r="E1407" s="17"/>
      <c r="F1407" s="82"/>
      <c r="G1407" s="21"/>
    </row>
    <row r="1408" spans="1:7" ht="30" hidden="1" customHeight="1" x14ac:dyDescent="0.25">
      <c r="A1408" s="60"/>
      <c r="B1408" s="36"/>
      <c r="C1408" s="65"/>
      <c r="D1408" s="61"/>
      <c r="E1408" s="17"/>
      <c r="F1408" s="82"/>
      <c r="G1408" s="21"/>
    </row>
    <row r="1409" spans="1:7" ht="30" hidden="1" customHeight="1" x14ac:dyDescent="0.25">
      <c r="A1409" s="60"/>
      <c r="B1409" s="36"/>
      <c r="C1409" s="65"/>
      <c r="D1409" s="61"/>
      <c r="E1409" s="17"/>
      <c r="F1409" s="82"/>
      <c r="G1409" s="21"/>
    </row>
    <row r="1410" spans="1:7" ht="30" hidden="1" customHeight="1" x14ac:dyDescent="0.25">
      <c r="A1410" s="60"/>
      <c r="B1410" s="36"/>
      <c r="C1410" s="65"/>
      <c r="D1410" s="61"/>
      <c r="E1410" s="17"/>
      <c r="F1410" s="82"/>
      <c r="G1410" s="21"/>
    </row>
    <row r="1411" spans="1:7" ht="30" hidden="1" customHeight="1" x14ac:dyDescent="0.25">
      <c r="A1411" s="60"/>
      <c r="B1411" s="36"/>
      <c r="C1411" s="65"/>
      <c r="D1411" s="61"/>
      <c r="E1411" s="17"/>
      <c r="F1411" s="82"/>
      <c r="G1411" s="21"/>
    </row>
    <row r="1412" spans="1:7" ht="30" hidden="1" customHeight="1" x14ac:dyDescent="0.25">
      <c r="A1412" s="60"/>
      <c r="B1412" s="36"/>
      <c r="C1412" s="65"/>
      <c r="D1412" s="61"/>
      <c r="E1412" s="17"/>
      <c r="F1412" s="82"/>
      <c r="G1412" s="21"/>
    </row>
    <row r="1413" spans="1:7" ht="30" hidden="1" customHeight="1" x14ac:dyDescent="0.25">
      <c r="A1413" s="60"/>
      <c r="B1413" s="36"/>
      <c r="C1413" s="65"/>
      <c r="D1413" s="61"/>
      <c r="E1413" s="17"/>
      <c r="F1413" s="82"/>
      <c r="G1413" s="21"/>
    </row>
    <row r="1414" spans="1:7" ht="30" hidden="1" customHeight="1" x14ac:dyDescent="0.25">
      <c r="A1414" s="60"/>
      <c r="B1414" s="36"/>
      <c r="C1414" s="65"/>
      <c r="D1414" s="61"/>
      <c r="E1414" s="17"/>
      <c r="F1414" s="82"/>
      <c r="G1414" s="21"/>
    </row>
    <row r="1415" spans="1:7" ht="30" hidden="1" customHeight="1" x14ac:dyDescent="0.25">
      <c r="A1415" s="60"/>
      <c r="B1415" s="36"/>
      <c r="C1415" s="65"/>
      <c r="D1415" s="61"/>
      <c r="E1415" s="17"/>
      <c r="F1415" s="82"/>
      <c r="G1415" s="21"/>
    </row>
    <row r="1416" spans="1:7" ht="30" hidden="1" customHeight="1" x14ac:dyDescent="0.25">
      <c r="A1416" s="60"/>
      <c r="B1416" s="36"/>
      <c r="C1416" s="65"/>
      <c r="D1416" s="61"/>
      <c r="E1416" s="17"/>
      <c r="F1416" s="82"/>
      <c r="G1416" s="21"/>
    </row>
    <row r="1417" spans="1:7" ht="30" hidden="1" customHeight="1" x14ac:dyDescent="0.25">
      <c r="A1417" s="60"/>
      <c r="B1417" s="36"/>
      <c r="C1417" s="65"/>
      <c r="D1417" s="61"/>
      <c r="E1417" s="17"/>
      <c r="F1417" s="82"/>
      <c r="G1417" s="21"/>
    </row>
    <row r="1418" spans="1:7" ht="30" hidden="1" customHeight="1" x14ac:dyDescent="0.25">
      <c r="A1418" s="60"/>
      <c r="B1418" s="36"/>
      <c r="C1418" s="65"/>
      <c r="D1418" s="61"/>
      <c r="E1418" s="17"/>
      <c r="F1418" s="82"/>
      <c r="G1418" s="21"/>
    </row>
    <row r="1419" spans="1:7" ht="30" hidden="1" customHeight="1" x14ac:dyDescent="0.25">
      <c r="A1419" s="60"/>
      <c r="B1419" s="36"/>
      <c r="C1419" s="65"/>
      <c r="D1419" s="61"/>
      <c r="E1419" s="17"/>
      <c r="F1419" s="82"/>
      <c r="G1419" s="21"/>
    </row>
    <row r="1420" spans="1:7" ht="30" hidden="1" customHeight="1" x14ac:dyDescent="0.25">
      <c r="A1420" s="60"/>
      <c r="B1420" s="36"/>
      <c r="C1420" s="65"/>
      <c r="D1420" s="61"/>
      <c r="E1420" s="17"/>
      <c r="F1420" s="82"/>
      <c r="G1420" s="21"/>
    </row>
    <row r="1421" spans="1:7" ht="30" hidden="1" customHeight="1" x14ac:dyDescent="0.25">
      <c r="A1421" s="60"/>
      <c r="B1421" s="36"/>
      <c r="C1421" s="65"/>
      <c r="D1421" s="61"/>
      <c r="E1421" s="17"/>
      <c r="F1421" s="82"/>
      <c r="G1421" s="21"/>
    </row>
    <row r="1422" spans="1:7" ht="30" hidden="1" customHeight="1" x14ac:dyDescent="0.25">
      <c r="A1422" s="60"/>
      <c r="B1422" s="36"/>
      <c r="C1422" s="65"/>
      <c r="D1422" s="61"/>
      <c r="E1422" s="17"/>
      <c r="F1422" s="82"/>
      <c r="G1422" s="21"/>
    </row>
    <row r="1423" spans="1:7" ht="30" hidden="1" customHeight="1" x14ac:dyDescent="0.25">
      <c r="A1423" s="60"/>
      <c r="B1423" s="36"/>
      <c r="C1423" s="65"/>
      <c r="D1423" s="61"/>
      <c r="E1423" s="17"/>
      <c r="F1423" s="82"/>
      <c r="G1423" s="21"/>
    </row>
    <row r="1424" spans="1:7" ht="30" hidden="1" customHeight="1" x14ac:dyDescent="0.25">
      <c r="A1424" s="60"/>
      <c r="B1424" s="36"/>
      <c r="C1424" s="65"/>
      <c r="D1424" s="61"/>
      <c r="E1424" s="17"/>
      <c r="F1424" s="82"/>
      <c r="G1424" s="21"/>
    </row>
    <row r="1425" spans="1:7" ht="30" hidden="1" customHeight="1" x14ac:dyDescent="0.25">
      <c r="A1425" s="60"/>
      <c r="B1425" s="36"/>
      <c r="C1425" s="65"/>
      <c r="D1425" s="61"/>
      <c r="E1425" s="17"/>
      <c r="F1425" s="82"/>
      <c r="G1425" s="21"/>
    </row>
    <row r="1426" spans="1:7" ht="30" hidden="1" customHeight="1" x14ac:dyDescent="0.25">
      <c r="A1426" s="60"/>
      <c r="B1426" s="36"/>
      <c r="C1426" s="65"/>
      <c r="D1426" s="61"/>
      <c r="E1426" s="17"/>
      <c r="F1426" s="82"/>
      <c r="G1426" s="21"/>
    </row>
    <row r="1427" spans="1:7" ht="30" hidden="1" customHeight="1" x14ac:dyDescent="0.25">
      <c r="A1427" s="60"/>
      <c r="B1427" s="36"/>
      <c r="C1427" s="65"/>
      <c r="D1427" s="61"/>
      <c r="E1427" s="17"/>
      <c r="F1427" s="82"/>
      <c r="G1427" s="21"/>
    </row>
    <row r="1428" spans="1:7" ht="30" hidden="1" customHeight="1" x14ac:dyDescent="0.25">
      <c r="A1428" s="60"/>
      <c r="B1428" s="36"/>
      <c r="C1428" s="65"/>
      <c r="D1428" s="61"/>
      <c r="E1428" s="17"/>
      <c r="F1428" s="82"/>
      <c r="G1428" s="21"/>
    </row>
    <row r="1429" spans="1:7" ht="30" hidden="1" customHeight="1" x14ac:dyDescent="0.25">
      <c r="A1429" s="60"/>
      <c r="B1429" s="36"/>
      <c r="C1429" s="65"/>
      <c r="D1429" s="61"/>
      <c r="E1429" s="17"/>
      <c r="F1429" s="82"/>
      <c r="G1429" s="21"/>
    </row>
    <row r="1430" spans="1:7" ht="30" hidden="1" customHeight="1" x14ac:dyDescent="0.25">
      <c r="A1430" s="60"/>
      <c r="B1430" s="36"/>
      <c r="C1430" s="65"/>
      <c r="D1430" s="61"/>
      <c r="E1430" s="17"/>
      <c r="F1430" s="82"/>
      <c r="G1430" s="21"/>
    </row>
    <row r="1431" spans="1:7" ht="30" hidden="1" customHeight="1" x14ac:dyDescent="0.25">
      <c r="A1431" s="60"/>
      <c r="B1431" s="36"/>
      <c r="C1431" s="65"/>
      <c r="D1431" s="61"/>
      <c r="E1431" s="17"/>
      <c r="F1431" s="82"/>
      <c r="G1431" s="21"/>
    </row>
    <row r="1432" spans="1:7" ht="30" hidden="1" customHeight="1" x14ac:dyDescent="0.25">
      <c r="A1432" s="60"/>
      <c r="B1432" s="36"/>
      <c r="C1432" s="65"/>
      <c r="D1432" s="61"/>
      <c r="E1432" s="17"/>
      <c r="F1432" s="82"/>
      <c r="G1432" s="21"/>
    </row>
    <row r="1433" spans="1:7" ht="30" hidden="1" customHeight="1" x14ac:dyDescent="0.25">
      <c r="A1433" s="60"/>
      <c r="B1433" s="36"/>
      <c r="C1433" s="65"/>
      <c r="D1433" s="61"/>
      <c r="E1433" s="17"/>
      <c r="F1433" s="82"/>
      <c r="G1433" s="21"/>
    </row>
    <row r="1434" spans="1:7" ht="30" hidden="1" customHeight="1" x14ac:dyDescent="0.25">
      <c r="A1434" s="60"/>
      <c r="B1434" s="36"/>
      <c r="C1434" s="65"/>
      <c r="D1434" s="61"/>
      <c r="E1434" s="17"/>
      <c r="F1434" s="82"/>
      <c r="G1434" s="21"/>
    </row>
    <row r="1435" spans="1:7" ht="30" hidden="1" customHeight="1" x14ac:dyDescent="0.25">
      <c r="A1435" s="60"/>
      <c r="B1435" s="36"/>
      <c r="C1435" s="65"/>
      <c r="D1435" s="61"/>
      <c r="E1435" s="17"/>
      <c r="F1435" s="82"/>
      <c r="G1435" s="21"/>
    </row>
    <row r="1436" spans="1:7" ht="30" hidden="1" customHeight="1" x14ac:dyDescent="0.25">
      <c r="A1436" s="60"/>
      <c r="B1436" s="36"/>
      <c r="C1436" s="65"/>
      <c r="D1436" s="61"/>
      <c r="E1436" s="17"/>
      <c r="F1436" s="82"/>
      <c r="G1436" s="21"/>
    </row>
    <row r="1437" spans="1:7" ht="30" hidden="1" customHeight="1" x14ac:dyDescent="0.25">
      <c r="A1437" s="60"/>
      <c r="B1437" s="36"/>
      <c r="C1437" s="65"/>
      <c r="D1437" s="61"/>
      <c r="E1437" s="17"/>
      <c r="F1437" s="82"/>
      <c r="G1437" s="21"/>
    </row>
    <row r="1438" spans="1:7" ht="30" hidden="1" customHeight="1" x14ac:dyDescent="0.25">
      <c r="A1438" s="60"/>
      <c r="B1438" s="36"/>
      <c r="C1438" s="65"/>
      <c r="D1438" s="61"/>
      <c r="E1438" s="17"/>
      <c r="F1438" s="82"/>
      <c r="G1438" s="21"/>
    </row>
    <row r="1439" spans="1:7" ht="30" hidden="1" customHeight="1" x14ac:dyDescent="0.25">
      <c r="A1439" s="60"/>
      <c r="B1439" s="36"/>
      <c r="C1439" s="65"/>
      <c r="D1439" s="61"/>
      <c r="E1439" s="17"/>
      <c r="F1439" s="82"/>
      <c r="G1439" s="21"/>
    </row>
    <row r="1440" spans="1:7" ht="30" hidden="1" customHeight="1" x14ac:dyDescent="0.25">
      <c r="A1440" s="60"/>
      <c r="B1440" s="36"/>
      <c r="C1440" s="65"/>
      <c r="D1440" s="61"/>
      <c r="E1440" s="17"/>
      <c r="F1440" s="82"/>
      <c r="G1440" s="21"/>
    </row>
    <row r="1441" spans="1:7" ht="30" hidden="1" customHeight="1" x14ac:dyDescent="0.25">
      <c r="A1441" s="60"/>
      <c r="B1441" s="36"/>
      <c r="C1441" s="65"/>
      <c r="D1441" s="61"/>
      <c r="E1441" s="17"/>
      <c r="F1441" s="82"/>
      <c r="G1441" s="21"/>
    </row>
    <row r="1442" spans="1:7" ht="30" hidden="1" customHeight="1" x14ac:dyDescent="0.25">
      <c r="A1442" s="60"/>
      <c r="B1442" s="36"/>
      <c r="C1442" s="65"/>
      <c r="D1442" s="61"/>
      <c r="E1442" s="17"/>
      <c r="F1442" s="82"/>
      <c r="G1442" s="21"/>
    </row>
    <row r="1443" spans="1:7" ht="30" hidden="1" customHeight="1" x14ac:dyDescent="0.25">
      <c r="A1443" s="60"/>
      <c r="B1443" s="36"/>
      <c r="C1443" s="65"/>
      <c r="D1443" s="61"/>
      <c r="E1443" s="17"/>
      <c r="F1443" s="82"/>
      <c r="G1443" s="21"/>
    </row>
    <row r="1444" spans="1:7" ht="30" hidden="1" customHeight="1" x14ac:dyDescent="0.25">
      <c r="A1444" s="60"/>
      <c r="B1444" s="36"/>
      <c r="C1444" s="65"/>
      <c r="D1444" s="61"/>
      <c r="E1444" s="17"/>
      <c r="F1444" s="82"/>
      <c r="G1444" s="21"/>
    </row>
    <row r="1445" spans="1:7" ht="30" hidden="1" customHeight="1" x14ac:dyDescent="0.25">
      <c r="A1445" s="60"/>
      <c r="B1445" s="36"/>
      <c r="C1445" s="65"/>
      <c r="D1445" s="61"/>
      <c r="E1445" s="17"/>
      <c r="F1445" s="82"/>
      <c r="G1445" s="21"/>
    </row>
    <row r="1446" spans="1:7" ht="30" hidden="1" customHeight="1" x14ac:dyDescent="0.25">
      <c r="A1446" s="60"/>
      <c r="B1446" s="36"/>
      <c r="C1446" s="65"/>
      <c r="D1446" s="61"/>
      <c r="E1446" s="17"/>
      <c r="F1446" s="82"/>
      <c r="G1446" s="21"/>
    </row>
    <row r="1447" spans="1:7" ht="30" hidden="1" customHeight="1" x14ac:dyDescent="0.25">
      <c r="A1447" s="60"/>
      <c r="B1447" s="36"/>
      <c r="C1447" s="65"/>
      <c r="D1447" s="61"/>
      <c r="E1447" s="17"/>
      <c r="F1447" s="82"/>
      <c r="G1447" s="21"/>
    </row>
    <row r="1448" spans="1:7" ht="30" hidden="1" customHeight="1" x14ac:dyDescent="0.25">
      <c r="A1448" s="60"/>
      <c r="B1448" s="36"/>
      <c r="C1448" s="65"/>
      <c r="D1448" s="61"/>
      <c r="E1448" s="17"/>
      <c r="F1448" s="67"/>
      <c r="G1448" s="21"/>
    </row>
    <row r="1449" spans="1:7" ht="30" hidden="1" customHeight="1" x14ac:dyDescent="0.25">
      <c r="A1449" s="60"/>
      <c r="B1449" s="36"/>
      <c r="C1449" s="65"/>
      <c r="D1449" s="61"/>
      <c r="E1449" s="17"/>
      <c r="F1449" s="67"/>
      <c r="G1449" s="21"/>
    </row>
    <row r="1450" spans="1:7" ht="30" hidden="1" customHeight="1" x14ac:dyDescent="0.25">
      <c r="A1450" s="60"/>
      <c r="B1450" s="36"/>
      <c r="C1450" s="65"/>
      <c r="D1450" s="61"/>
      <c r="E1450" s="17"/>
      <c r="F1450" s="52"/>
      <c r="G1450" s="21"/>
    </row>
    <row r="1451" spans="1:7" ht="30" hidden="1" customHeight="1" x14ac:dyDescent="0.25">
      <c r="A1451" s="60"/>
      <c r="B1451" s="36"/>
      <c r="C1451" s="65"/>
      <c r="D1451" s="61"/>
      <c r="E1451" s="17"/>
      <c r="F1451" s="52"/>
      <c r="G1451" s="21"/>
    </row>
    <row r="1452" spans="1:7" ht="30" hidden="1" customHeight="1" x14ac:dyDescent="0.25">
      <c r="A1452" s="60"/>
      <c r="B1452" s="36"/>
      <c r="C1452" s="65"/>
      <c r="D1452" s="61"/>
      <c r="E1452" s="17"/>
      <c r="F1452" s="52"/>
      <c r="G1452" s="21"/>
    </row>
    <row r="1453" spans="1:7" ht="30" hidden="1" customHeight="1" x14ac:dyDescent="0.25">
      <c r="A1453" s="60"/>
      <c r="B1453" s="36"/>
      <c r="C1453" s="65"/>
      <c r="D1453" s="61"/>
      <c r="E1453" s="17"/>
      <c r="F1453" s="52"/>
      <c r="G1453" s="21"/>
    </row>
    <row r="1454" spans="1:7" ht="30" hidden="1" customHeight="1" x14ac:dyDescent="0.25">
      <c r="A1454" s="60"/>
      <c r="B1454" s="36"/>
      <c r="C1454" s="65"/>
      <c r="D1454" s="61"/>
      <c r="E1454" s="17"/>
      <c r="F1454" s="52"/>
      <c r="G1454" s="21"/>
    </row>
    <row r="1455" spans="1:7" ht="30" hidden="1" customHeight="1" x14ac:dyDescent="0.25">
      <c r="A1455" s="60"/>
      <c r="B1455" s="36"/>
      <c r="C1455" s="65"/>
      <c r="D1455" s="61"/>
      <c r="E1455" s="17"/>
      <c r="F1455" s="52"/>
      <c r="G1455" s="21"/>
    </row>
    <row r="1456" spans="1:7" ht="30" hidden="1" customHeight="1" x14ac:dyDescent="0.25">
      <c r="A1456" s="60"/>
      <c r="B1456" s="36"/>
      <c r="C1456" s="65"/>
      <c r="D1456" s="61"/>
      <c r="E1456" s="17"/>
      <c r="F1456" s="52"/>
      <c r="G1456" s="21"/>
    </row>
    <row r="1457" spans="1:7" ht="30" hidden="1" customHeight="1" x14ac:dyDescent="0.25">
      <c r="A1457" s="60"/>
      <c r="B1457" s="36"/>
      <c r="C1457" s="65"/>
      <c r="D1457" s="61"/>
      <c r="E1457" s="17"/>
      <c r="F1457" s="52"/>
      <c r="G1457" s="21"/>
    </row>
    <row r="1458" spans="1:7" ht="30" hidden="1" customHeight="1" x14ac:dyDescent="0.25">
      <c r="A1458" s="60"/>
      <c r="B1458" s="36"/>
      <c r="C1458" s="65"/>
      <c r="D1458" s="61"/>
      <c r="E1458" s="17"/>
      <c r="F1458" s="92"/>
      <c r="G1458" s="21"/>
    </row>
    <row r="1459" spans="1:7" ht="30" hidden="1" customHeight="1" x14ac:dyDescent="0.25">
      <c r="A1459" s="60"/>
      <c r="B1459" s="36"/>
      <c r="C1459" s="65"/>
      <c r="D1459" s="61"/>
      <c r="E1459" s="17"/>
      <c r="F1459" s="92"/>
      <c r="G1459" s="21"/>
    </row>
    <row r="1460" spans="1:7" ht="30" hidden="1" customHeight="1" x14ac:dyDescent="0.25">
      <c r="A1460" s="60"/>
      <c r="B1460" s="36"/>
      <c r="C1460" s="65"/>
      <c r="D1460" s="61"/>
      <c r="E1460" s="17"/>
      <c r="F1460" s="92"/>
      <c r="G1460" s="21"/>
    </row>
    <row r="1461" spans="1:7" ht="30" hidden="1" customHeight="1" x14ac:dyDescent="0.25">
      <c r="A1461" s="60"/>
      <c r="B1461" s="36"/>
      <c r="C1461" s="65"/>
      <c r="D1461" s="61"/>
      <c r="E1461" s="17"/>
      <c r="F1461" s="92"/>
      <c r="G1461" s="21"/>
    </row>
    <row r="1462" spans="1:7" ht="30" hidden="1" customHeight="1" x14ac:dyDescent="0.25">
      <c r="A1462" s="60"/>
      <c r="B1462" s="36"/>
      <c r="C1462" s="65"/>
      <c r="D1462" s="61"/>
      <c r="E1462" s="17"/>
      <c r="F1462" s="92"/>
      <c r="G1462" s="21"/>
    </row>
    <row r="1463" spans="1:7" ht="30" hidden="1" customHeight="1" x14ac:dyDescent="0.25">
      <c r="A1463" s="60"/>
      <c r="B1463" s="36"/>
      <c r="C1463" s="65"/>
      <c r="D1463" s="61"/>
      <c r="E1463" s="17"/>
      <c r="F1463" s="92"/>
      <c r="G1463" s="21"/>
    </row>
    <row r="1464" spans="1:7" ht="30" hidden="1" customHeight="1" x14ac:dyDescent="0.25">
      <c r="A1464" s="60"/>
      <c r="B1464" s="36"/>
      <c r="C1464" s="65"/>
      <c r="D1464" s="61"/>
      <c r="E1464" s="17"/>
      <c r="F1464" s="92"/>
      <c r="G1464" s="21"/>
    </row>
    <row r="1465" spans="1:7" ht="30" hidden="1" customHeight="1" x14ac:dyDescent="0.25">
      <c r="A1465" s="60"/>
      <c r="B1465" s="36"/>
      <c r="C1465" s="65"/>
      <c r="D1465" s="61"/>
      <c r="E1465" s="17"/>
      <c r="F1465" s="92"/>
      <c r="G1465" s="21"/>
    </row>
    <row r="1466" spans="1:7" ht="30" hidden="1" customHeight="1" x14ac:dyDescent="0.25">
      <c r="A1466" s="60"/>
      <c r="B1466" s="36"/>
      <c r="C1466" s="65"/>
      <c r="D1466" s="61"/>
      <c r="E1466" s="17"/>
      <c r="F1466" s="92"/>
      <c r="G1466" s="21"/>
    </row>
    <row r="1467" spans="1:7" ht="30" hidden="1" customHeight="1" x14ac:dyDescent="0.25">
      <c r="A1467" s="60"/>
      <c r="B1467" s="36"/>
      <c r="C1467" s="65"/>
      <c r="D1467" s="61"/>
      <c r="E1467" s="17"/>
      <c r="F1467" s="92"/>
      <c r="G1467" s="21"/>
    </row>
    <row r="1468" spans="1:7" ht="30" hidden="1" customHeight="1" x14ac:dyDescent="0.25">
      <c r="A1468" s="60"/>
      <c r="B1468" s="36"/>
      <c r="C1468" s="65"/>
      <c r="D1468" s="61"/>
      <c r="E1468" s="17"/>
      <c r="F1468" s="92"/>
      <c r="G1468" s="21"/>
    </row>
    <row r="1469" spans="1:7" ht="30" hidden="1" customHeight="1" x14ac:dyDescent="0.25">
      <c r="A1469" s="60"/>
      <c r="B1469" s="36"/>
      <c r="C1469" s="65"/>
      <c r="D1469" s="61"/>
      <c r="E1469" s="17"/>
      <c r="F1469" s="92"/>
      <c r="G1469" s="21"/>
    </row>
    <row r="1470" spans="1:7" ht="30" hidden="1" customHeight="1" x14ac:dyDescent="0.25">
      <c r="A1470" s="60"/>
      <c r="B1470" s="36"/>
      <c r="C1470" s="65"/>
      <c r="D1470" s="61"/>
      <c r="E1470" s="17"/>
      <c r="F1470" s="92"/>
      <c r="G1470" s="21"/>
    </row>
    <row r="1471" spans="1:7" ht="30" hidden="1" customHeight="1" x14ac:dyDescent="0.25">
      <c r="A1471" s="60"/>
      <c r="B1471" s="36"/>
      <c r="C1471" s="65"/>
      <c r="D1471" s="61"/>
      <c r="E1471" s="17"/>
      <c r="F1471" s="92"/>
      <c r="G1471" s="21"/>
    </row>
    <row r="1472" spans="1:7" ht="30" hidden="1" customHeight="1" x14ac:dyDescent="0.25">
      <c r="A1472" s="60"/>
      <c r="B1472" s="36"/>
      <c r="C1472" s="65"/>
      <c r="D1472" s="61"/>
      <c r="E1472" s="17"/>
      <c r="F1472" s="92"/>
      <c r="G1472" s="21"/>
    </row>
    <row r="1473" spans="1:7" ht="30" hidden="1" customHeight="1" x14ac:dyDescent="0.25">
      <c r="A1473" s="60"/>
      <c r="B1473" s="36"/>
      <c r="C1473" s="65"/>
      <c r="D1473" s="61"/>
      <c r="E1473" s="17"/>
      <c r="F1473" s="92"/>
      <c r="G1473" s="21"/>
    </row>
    <row r="1474" spans="1:7" ht="30" hidden="1" customHeight="1" x14ac:dyDescent="0.25">
      <c r="A1474" s="60"/>
      <c r="B1474" s="36"/>
      <c r="C1474" s="65"/>
      <c r="D1474" s="61"/>
      <c r="E1474" s="17"/>
      <c r="F1474" s="92"/>
      <c r="G1474" s="21"/>
    </row>
    <row r="1475" spans="1:7" ht="30" hidden="1" customHeight="1" x14ac:dyDescent="0.25">
      <c r="A1475" s="60"/>
      <c r="B1475" s="36"/>
      <c r="C1475" s="65"/>
      <c r="D1475" s="61"/>
      <c r="E1475" s="17"/>
      <c r="F1475" s="67"/>
      <c r="G1475" s="21"/>
    </row>
    <row r="1476" spans="1:7" ht="30" hidden="1" customHeight="1" x14ac:dyDescent="0.25">
      <c r="A1476" s="60"/>
      <c r="B1476" s="36"/>
      <c r="C1476" s="65"/>
      <c r="D1476" s="61"/>
      <c r="E1476" s="17"/>
      <c r="F1476" s="67"/>
      <c r="G1476" s="21"/>
    </row>
    <row r="1477" spans="1:7" ht="30" hidden="1" customHeight="1" x14ac:dyDescent="0.25">
      <c r="A1477" s="60"/>
      <c r="B1477" s="36"/>
      <c r="C1477" s="65"/>
      <c r="D1477" s="61"/>
      <c r="E1477" s="17"/>
      <c r="F1477" s="67"/>
      <c r="G1477" s="21"/>
    </row>
    <row r="1478" spans="1:7" ht="30" hidden="1" customHeight="1" x14ac:dyDescent="0.25">
      <c r="A1478" s="60"/>
      <c r="B1478" s="36"/>
      <c r="C1478" s="65"/>
      <c r="D1478" s="61"/>
      <c r="E1478" s="17"/>
      <c r="F1478" s="67"/>
      <c r="G1478" s="21"/>
    </row>
    <row r="1479" spans="1:7" ht="30" hidden="1" customHeight="1" x14ac:dyDescent="0.25">
      <c r="A1479" s="60"/>
      <c r="B1479" s="36"/>
      <c r="C1479" s="65"/>
      <c r="D1479" s="61"/>
      <c r="E1479" s="17"/>
      <c r="F1479" s="67"/>
      <c r="G1479" s="21"/>
    </row>
    <row r="1480" spans="1:7" ht="30" hidden="1" customHeight="1" x14ac:dyDescent="0.25">
      <c r="A1480" s="60"/>
      <c r="B1480" s="36"/>
      <c r="C1480" s="65"/>
      <c r="D1480" s="61"/>
      <c r="E1480" s="17"/>
      <c r="F1480" s="67"/>
      <c r="G1480" s="21"/>
    </row>
    <row r="1481" spans="1:7" ht="30" hidden="1" customHeight="1" x14ac:dyDescent="0.25">
      <c r="A1481" s="60"/>
      <c r="B1481" s="36"/>
      <c r="C1481" s="65"/>
      <c r="D1481" s="61"/>
      <c r="E1481" s="17"/>
      <c r="F1481" s="67"/>
      <c r="G1481" s="21"/>
    </row>
    <row r="1482" spans="1:7" ht="30" hidden="1" customHeight="1" x14ac:dyDescent="0.25">
      <c r="A1482" s="60"/>
      <c r="B1482" s="36"/>
      <c r="C1482" s="65"/>
      <c r="D1482" s="61"/>
      <c r="E1482" s="17"/>
      <c r="F1482" s="67"/>
      <c r="G1482" s="21"/>
    </row>
    <row r="1483" spans="1:7" ht="30" hidden="1" customHeight="1" x14ac:dyDescent="0.25">
      <c r="A1483" s="60"/>
      <c r="B1483" s="36"/>
      <c r="C1483" s="65"/>
      <c r="D1483" s="61"/>
      <c r="E1483" s="17"/>
      <c r="F1483" s="67"/>
      <c r="G1483" s="21"/>
    </row>
    <row r="1484" spans="1:7" ht="30" hidden="1" customHeight="1" x14ac:dyDescent="0.25">
      <c r="A1484" s="60"/>
      <c r="B1484" s="36"/>
      <c r="C1484" s="65"/>
      <c r="D1484" s="61"/>
      <c r="E1484" s="17"/>
      <c r="F1484" s="67"/>
      <c r="G1484" s="21"/>
    </row>
    <row r="1485" spans="1:7" ht="30" hidden="1" customHeight="1" x14ac:dyDescent="0.25">
      <c r="A1485" s="60"/>
      <c r="B1485" s="36"/>
      <c r="C1485" s="65"/>
      <c r="D1485" s="61"/>
      <c r="E1485" s="17"/>
      <c r="F1485" s="67"/>
      <c r="G1485" s="21"/>
    </row>
    <row r="1486" spans="1:7" ht="30" hidden="1" customHeight="1" x14ac:dyDescent="0.25">
      <c r="A1486" s="60"/>
      <c r="B1486" s="36"/>
      <c r="C1486" s="65"/>
      <c r="D1486" s="61"/>
      <c r="E1486" s="17"/>
      <c r="F1486" s="67"/>
      <c r="G1486" s="21"/>
    </row>
    <row r="1487" spans="1:7" ht="30" hidden="1" customHeight="1" x14ac:dyDescent="0.25">
      <c r="A1487" s="60"/>
      <c r="B1487" s="36"/>
      <c r="C1487" s="65"/>
      <c r="D1487" s="61"/>
      <c r="E1487" s="17"/>
      <c r="F1487" s="67"/>
      <c r="G1487" s="21"/>
    </row>
    <row r="1488" spans="1:7" ht="30" hidden="1" customHeight="1" x14ac:dyDescent="0.25">
      <c r="A1488" s="60"/>
      <c r="B1488" s="36"/>
      <c r="C1488" s="65"/>
      <c r="D1488" s="61"/>
      <c r="E1488" s="17"/>
      <c r="F1488" s="67"/>
      <c r="G1488" s="21"/>
    </row>
    <row r="1489" spans="1:7" ht="30" hidden="1" customHeight="1" x14ac:dyDescent="0.25">
      <c r="A1489" s="60"/>
      <c r="B1489" s="36"/>
      <c r="C1489" s="65"/>
      <c r="D1489" s="61"/>
      <c r="E1489" s="17"/>
      <c r="F1489" s="67"/>
      <c r="G1489" s="21"/>
    </row>
    <row r="1490" spans="1:7" ht="30" hidden="1" customHeight="1" x14ac:dyDescent="0.25">
      <c r="A1490" s="60"/>
      <c r="B1490" s="36"/>
      <c r="C1490" s="65"/>
      <c r="D1490" s="61"/>
      <c r="E1490" s="17"/>
      <c r="F1490" s="67"/>
      <c r="G1490" s="21"/>
    </row>
    <row r="1491" spans="1:7" ht="30" hidden="1" customHeight="1" x14ac:dyDescent="0.25">
      <c r="A1491" s="60"/>
      <c r="B1491" s="36"/>
      <c r="C1491" s="65"/>
      <c r="D1491" s="61"/>
      <c r="E1491" s="17"/>
      <c r="F1491" s="67"/>
      <c r="G1491" s="21"/>
    </row>
    <row r="1492" spans="1:7" ht="30" hidden="1" customHeight="1" x14ac:dyDescent="0.25">
      <c r="A1492" s="60"/>
      <c r="B1492" s="36"/>
      <c r="C1492" s="65"/>
      <c r="D1492" s="61"/>
      <c r="E1492" s="17"/>
      <c r="F1492" s="67"/>
      <c r="G1492" s="21"/>
    </row>
    <row r="1493" spans="1:7" ht="30" hidden="1" customHeight="1" x14ac:dyDescent="0.25">
      <c r="A1493" s="60"/>
      <c r="B1493" s="36"/>
      <c r="C1493" s="65"/>
      <c r="D1493" s="61"/>
      <c r="E1493" s="17"/>
      <c r="F1493" s="67"/>
      <c r="G1493" s="21"/>
    </row>
    <row r="1494" spans="1:7" ht="30" hidden="1" customHeight="1" x14ac:dyDescent="0.25">
      <c r="A1494" s="60"/>
      <c r="B1494" s="36"/>
      <c r="C1494" s="65"/>
      <c r="D1494" s="61"/>
      <c r="E1494" s="17"/>
      <c r="F1494" s="67"/>
      <c r="G1494" s="21"/>
    </row>
    <row r="1495" spans="1:7" ht="30" hidden="1" customHeight="1" x14ac:dyDescent="0.25">
      <c r="A1495" s="60"/>
      <c r="B1495" s="36"/>
      <c r="C1495" s="65"/>
      <c r="D1495" s="61"/>
      <c r="E1495" s="17"/>
      <c r="F1495" s="67"/>
      <c r="G1495" s="21"/>
    </row>
    <row r="1496" spans="1:7" ht="30" hidden="1" customHeight="1" x14ac:dyDescent="0.25">
      <c r="A1496" s="60"/>
      <c r="B1496" s="36"/>
      <c r="C1496" s="65"/>
      <c r="D1496" s="61"/>
      <c r="E1496" s="17"/>
      <c r="F1496" s="67"/>
      <c r="G1496" s="21"/>
    </row>
    <row r="1497" spans="1:7" ht="30" hidden="1" customHeight="1" x14ac:dyDescent="0.25">
      <c r="A1497" s="60"/>
      <c r="B1497" s="36"/>
      <c r="C1497" s="65"/>
      <c r="D1497" s="61"/>
      <c r="E1497" s="17"/>
      <c r="F1497" s="67"/>
      <c r="G1497" s="21"/>
    </row>
    <row r="1498" spans="1:7" ht="30" hidden="1" customHeight="1" x14ac:dyDescent="0.25">
      <c r="A1498" s="60"/>
      <c r="B1498" s="36"/>
      <c r="C1498" s="65"/>
      <c r="D1498" s="61"/>
      <c r="E1498" s="17"/>
      <c r="F1498" s="67"/>
      <c r="G1498" s="21"/>
    </row>
    <row r="1499" spans="1:7" ht="30" hidden="1" customHeight="1" x14ac:dyDescent="0.25">
      <c r="A1499" s="60"/>
      <c r="B1499" s="36"/>
      <c r="C1499" s="65"/>
      <c r="D1499" s="61"/>
      <c r="E1499" s="17"/>
      <c r="F1499" s="67"/>
      <c r="G1499" s="21"/>
    </row>
    <row r="1500" spans="1:7" ht="30" hidden="1" customHeight="1" x14ac:dyDescent="0.25">
      <c r="A1500" s="60"/>
      <c r="B1500" s="36"/>
      <c r="C1500" s="65"/>
      <c r="D1500" s="61"/>
      <c r="E1500" s="17"/>
      <c r="F1500" s="67"/>
      <c r="G1500" s="21"/>
    </row>
    <row r="1501" spans="1:7" ht="30" hidden="1" customHeight="1" x14ac:dyDescent="0.25">
      <c r="A1501" s="60"/>
      <c r="B1501" s="36"/>
      <c r="C1501" s="65"/>
      <c r="D1501" s="61"/>
      <c r="E1501" s="17"/>
      <c r="F1501" s="67"/>
      <c r="G1501" s="21"/>
    </row>
    <row r="1502" spans="1:7" ht="30" hidden="1" customHeight="1" x14ac:dyDescent="0.25">
      <c r="A1502" s="60"/>
      <c r="B1502" s="36"/>
      <c r="C1502" s="65"/>
      <c r="D1502" s="61"/>
      <c r="E1502" s="17"/>
      <c r="F1502" s="67"/>
      <c r="G1502" s="21"/>
    </row>
    <row r="1503" spans="1:7" ht="30" hidden="1" customHeight="1" x14ac:dyDescent="0.25">
      <c r="A1503" s="60"/>
      <c r="B1503" s="36"/>
      <c r="C1503" s="65"/>
      <c r="D1503" s="61"/>
      <c r="E1503" s="17"/>
      <c r="F1503" s="67"/>
      <c r="G1503" s="21"/>
    </row>
    <row r="1504" spans="1:7" ht="30" hidden="1" customHeight="1" x14ac:dyDescent="0.25">
      <c r="A1504" s="60"/>
      <c r="B1504" s="36"/>
      <c r="C1504" s="65"/>
      <c r="D1504" s="61"/>
      <c r="E1504" s="17"/>
      <c r="F1504" s="67"/>
      <c r="G1504" s="21"/>
    </row>
    <row r="1505" spans="1:7" ht="30" hidden="1" customHeight="1" x14ac:dyDescent="0.25">
      <c r="A1505" s="60"/>
      <c r="B1505" s="36"/>
      <c r="C1505" s="65"/>
      <c r="D1505" s="61"/>
      <c r="E1505" s="17"/>
      <c r="F1505" s="67"/>
      <c r="G1505" s="21"/>
    </row>
    <row r="1506" spans="1:7" ht="30" hidden="1" customHeight="1" x14ac:dyDescent="0.25">
      <c r="A1506" s="60"/>
      <c r="B1506" s="36"/>
      <c r="C1506" s="65"/>
      <c r="D1506" s="61"/>
      <c r="E1506" s="17"/>
      <c r="F1506" s="67"/>
      <c r="G1506" s="21"/>
    </row>
    <row r="1507" spans="1:7" ht="30" hidden="1" customHeight="1" x14ac:dyDescent="0.25">
      <c r="A1507" s="60"/>
      <c r="B1507" s="36"/>
      <c r="C1507" s="65"/>
      <c r="D1507" s="61"/>
      <c r="E1507" s="17"/>
      <c r="F1507" s="67"/>
      <c r="G1507" s="21"/>
    </row>
    <row r="1508" spans="1:7" ht="30" hidden="1" customHeight="1" x14ac:dyDescent="0.25">
      <c r="A1508" s="60"/>
      <c r="B1508" s="36"/>
      <c r="C1508" s="65"/>
      <c r="D1508" s="61"/>
      <c r="E1508" s="17"/>
      <c r="F1508" s="67"/>
      <c r="G1508" s="21"/>
    </row>
    <row r="1509" spans="1:7" ht="30" hidden="1" customHeight="1" x14ac:dyDescent="0.25">
      <c r="A1509" s="60"/>
      <c r="B1509" s="36"/>
      <c r="C1509" s="65"/>
      <c r="D1509" s="61"/>
      <c r="E1509" s="17"/>
      <c r="F1509" s="67"/>
      <c r="G1509" s="21"/>
    </row>
    <row r="1510" spans="1:7" ht="30" hidden="1" customHeight="1" x14ac:dyDescent="0.25">
      <c r="A1510" s="60"/>
      <c r="B1510" s="36"/>
      <c r="C1510" s="65"/>
      <c r="D1510" s="61"/>
      <c r="E1510" s="17"/>
      <c r="F1510" s="67"/>
      <c r="G1510" s="21"/>
    </row>
    <row r="1511" spans="1:7" ht="30" hidden="1" customHeight="1" x14ac:dyDescent="0.25">
      <c r="A1511" s="60"/>
      <c r="B1511" s="36"/>
      <c r="C1511" s="65"/>
      <c r="D1511" s="61"/>
      <c r="E1511" s="17"/>
      <c r="F1511" s="67"/>
      <c r="G1511" s="21"/>
    </row>
    <row r="1512" spans="1:7" ht="30" hidden="1" customHeight="1" x14ac:dyDescent="0.25">
      <c r="A1512" s="60"/>
      <c r="B1512" s="36"/>
      <c r="C1512" s="65"/>
      <c r="D1512" s="61"/>
      <c r="E1512" s="17"/>
      <c r="F1512" s="67"/>
      <c r="G1512" s="21"/>
    </row>
    <row r="1513" spans="1:7" ht="30" hidden="1" customHeight="1" x14ac:dyDescent="0.25">
      <c r="A1513" s="60"/>
      <c r="B1513" s="36"/>
      <c r="C1513" s="65"/>
      <c r="D1513" s="61"/>
      <c r="E1513" s="17"/>
      <c r="F1513" s="67"/>
      <c r="G1513" s="21"/>
    </row>
    <row r="1514" spans="1:7" ht="30" hidden="1" customHeight="1" x14ac:dyDescent="0.25">
      <c r="A1514" s="60"/>
      <c r="B1514" s="36"/>
      <c r="C1514" s="65"/>
      <c r="D1514" s="61"/>
      <c r="E1514" s="17"/>
      <c r="F1514" s="67"/>
      <c r="G1514" s="21"/>
    </row>
    <row r="1515" spans="1:7" ht="30" hidden="1" customHeight="1" x14ac:dyDescent="0.25">
      <c r="A1515" s="60"/>
      <c r="B1515" s="36"/>
      <c r="C1515" s="65"/>
      <c r="D1515" s="61"/>
      <c r="E1515" s="17"/>
      <c r="F1515" s="67"/>
      <c r="G1515" s="21"/>
    </row>
    <row r="1516" spans="1:7" ht="30" hidden="1" customHeight="1" x14ac:dyDescent="0.25">
      <c r="A1516" s="60"/>
      <c r="B1516" s="36"/>
      <c r="C1516" s="65"/>
      <c r="D1516" s="61"/>
      <c r="E1516" s="17"/>
      <c r="F1516" s="67"/>
      <c r="G1516" s="21"/>
    </row>
    <row r="1517" spans="1:7" ht="30" hidden="1" customHeight="1" x14ac:dyDescent="0.25">
      <c r="A1517" s="60"/>
      <c r="B1517" s="36"/>
      <c r="C1517" s="65"/>
      <c r="D1517" s="61"/>
      <c r="E1517" s="17"/>
      <c r="F1517" s="67"/>
      <c r="G1517" s="21"/>
    </row>
    <row r="1518" spans="1:7" ht="30" hidden="1" customHeight="1" x14ac:dyDescent="0.25">
      <c r="A1518" s="60"/>
      <c r="B1518" s="36"/>
      <c r="C1518" s="65"/>
      <c r="D1518" s="61"/>
      <c r="E1518" s="17"/>
      <c r="F1518" s="67"/>
      <c r="G1518" s="21"/>
    </row>
    <row r="1519" spans="1:7" ht="30" hidden="1" customHeight="1" x14ac:dyDescent="0.25">
      <c r="A1519" s="60"/>
      <c r="B1519" s="36"/>
      <c r="C1519" s="18"/>
      <c r="D1519" s="61"/>
      <c r="E1519" s="17"/>
      <c r="F1519" s="76"/>
      <c r="G1519" s="21"/>
    </row>
    <row r="1520" spans="1:7" ht="30" hidden="1" customHeight="1" x14ac:dyDescent="0.25">
      <c r="A1520" s="60"/>
      <c r="B1520" s="36"/>
      <c r="C1520" s="18"/>
      <c r="D1520" s="61"/>
      <c r="E1520" s="17"/>
      <c r="F1520" s="76"/>
      <c r="G1520" s="21"/>
    </row>
    <row r="1521" spans="1:7" ht="30" hidden="1" customHeight="1" x14ac:dyDescent="0.25">
      <c r="A1521" s="60"/>
      <c r="B1521" s="36"/>
      <c r="C1521" s="18"/>
      <c r="D1521" s="61"/>
      <c r="E1521" s="17"/>
      <c r="F1521" s="76"/>
      <c r="G1521" s="21"/>
    </row>
    <row r="1522" spans="1:7" ht="30" hidden="1" customHeight="1" x14ac:dyDescent="0.25">
      <c r="A1522" s="60"/>
      <c r="B1522" s="36"/>
      <c r="C1522" s="18"/>
      <c r="D1522" s="61"/>
      <c r="E1522" s="17"/>
      <c r="F1522" s="76"/>
      <c r="G1522" s="21"/>
    </row>
    <row r="1523" spans="1:7" ht="30" hidden="1" customHeight="1" x14ac:dyDescent="0.25">
      <c r="A1523" s="60"/>
      <c r="B1523" s="36"/>
      <c r="C1523" s="18"/>
      <c r="D1523" s="61"/>
      <c r="E1523" s="17"/>
      <c r="F1523" s="76"/>
      <c r="G1523" s="21"/>
    </row>
    <row r="1524" spans="1:7" ht="30" hidden="1" customHeight="1" x14ac:dyDescent="0.25">
      <c r="A1524" s="60"/>
      <c r="B1524" s="36"/>
      <c r="C1524" s="18"/>
      <c r="D1524" s="61"/>
      <c r="E1524" s="17"/>
      <c r="F1524" s="76"/>
      <c r="G1524" s="21"/>
    </row>
    <row r="1525" spans="1:7" ht="30" hidden="1" customHeight="1" x14ac:dyDescent="0.25">
      <c r="A1525" s="60"/>
      <c r="B1525" s="36"/>
      <c r="C1525" s="65"/>
      <c r="D1525" s="61"/>
      <c r="E1525" s="17"/>
      <c r="F1525" s="76"/>
      <c r="G1525" s="21"/>
    </row>
    <row r="1526" spans="1:7" ht="30" hidden="1" customHeight="1" x14ac:dyDescent="0.25">
      <c r="A1526" s="60"/>
      <c r="B1526" s="36"/>
      <c r="C1526" s="65"/>
      <c r="D1526" s="61"/>
      <c r="E1526" s="17"/>
      <c r="F1526" s="76"/>
      <c r="G1526" s="21"/>
    </row>
    <row r="1527" spans="1:7" ht="30" hidden="1" customHeight="1" x14ac:dyDescent="0.25">
      <c r="A1527" s="60"/>
      <c r="B1527" s="36"/>
      <c r="C1527" s="65"/>
      <c r="D1527" s="61"/>
      <c r="E1527" s="17"/>
      <c r="F1527" s="76"/>
      <c r="G1527" s="21"/>
    </row>
    <row r="1528" spans="1:7" ht="30" hidden="1" customHeight="1" x14ac:dyDescent="0.25">
      <c r="A1528" s="60"/>
      <c r="B1528" s="36"/>
      <c r="C1528" s="65"/>
      <c r="D1528" s="61"/>
      <c r="E1528" s="17"/>
      <c r="F1528" s="76"/>
      <c r="G1528" s="21"/>
    </row>
    <row r="1529" spans="1:7" ht="30" hidden="1" customHeight="1" x14ac:dyDescent="0.25">
      <c r="A1529" s="60"/>
      <c r="B1529" s="36"/>
      <c r="C1529" s="65"/>
      <c r="D1529" s="61"/>
      <c r="E1529" s="17"/>
      <c r="F1529" s="76"/>
      <c r="G1529" s="21"/>
    </row>
    <row r="1530" spans="1:7" ht="30" hidden="1" customHeight="1" x14ac:dyDescent="0.25">
      <c r="A1530" s="60"/>
      <c r="B1530" s="36"/>
      <c r="C1530" s="65"/>
      <c r="D1530" s="61"/>
      <c r="E1530" s="17"/>
      <c r="F1530" s="76"/>
      <c r="G1530" s="21"/>
    </row>
    <row r="1531" spans="1:7" ht="30" hidden="1" customHeight="1" x14ac:dyDescent="0.25">
      <c r="A1531" s="60"/>
      <c r="B1531" s="36"/>
      <c r="C1531" s="65"/>
      <c r="D1531" s="61"/>
      <c r="E1531" s="17"/>
      <c r="F1531" s="76"/>
      <c r="G1531" s="21"/>
    </row>
    <row r="1532" spans="1:7" ht="30" hidden="1" customHeight="1" x14ac:dyDescent="0.25">
      <c r="A1532" s="60"/>
      <c r="B1532" s="36"/>
      <c r="C1532" s="65"/>
      <c r="D1532" s="61"/>
      <c r="E1532" s="17"/>
      <c r="F1532" s="76"/>
      <c r="G1532" s="21"/>
    </row>
    <row r="1533" spans="1:7" ht="30" hidden="1" customHeight="1" x14ac:dyDescent="0.25">
      <c r="A1533" s="60"/>
      <c r="B1533" s="36"/>
      <c r="C1533" s="65"/>
      <c r="D1533" s="61"/>
      <c r="E1533" s="17"/>
      <c r="F1533" s="76"/>
      <c r="G1533" s="21"/>
    </row>
    <row r="1534" spans="1:7" ht="30" hidden="1" customHeight="1" x14ac:dyDescent="0.25">
      <c r="A1534" s="60"/>
      <c r="B1534" s="36"/>
      <c r="C1534" s="65"/>
      <c r="D1534" s="61"/>
      <c r="E1534" s="17"/>
      <c r="F1534" s="76"/>
      <c r="G1534" s="21"/>
    </row>
    <row r="1535" spans="1:7" ht="30" hidden="1" customHeight="1" x14ac:dyDescent="0.25">
      <c r="A1535" s="93"/>
      <c r="B1535" s="94"/>
      <c r="C1535" s="95"/>
      <c r="D1535" s="96"/>
      <c r="E1535" s="97"/>
      <c r="F1535" s="98"/>
      <c r="G1535" s="99"/>
    </row>
    <row r="1536" spans="1:7" ht="23.25" hidden="1" x14ac:dyDescent="0.25">
      <c r="A1536" s="93"/>
      <c r="B1536" s="100"/>
      <c r="C1536" s="95"/>
      <c r="D1536" s="96"/>
      <c r="E1536" s="97"/>
      <c r="F1536" s="98"/>
      <c r="G1536" s="99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Gomes de Almeida</dc:creator>
  <cp:lastModifiedBy>Marcos Gomes de Almeida</cp:lastModifiedBy>
  <dcterms:created xsi:type="dcterms:W3CDTF">2025-08-14T18:14:00Z</dcterms:created>
  <dcterms:modified xsi:type="dcterms:W3CDTF">2025-08-14T18:19:29Z</dcterms:modified>
</cp:coreProperties>
</file>